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855" windowWidth="17895" windowHeight="6870" tabRatio="830" activeTab="6"/>
  </bookViews>
  <sheets>
    <sheet name="I. výsledky" sheetId="3" r:id="rId1"/>
    <sheet name="II. výsledky" sheetId="6" r:id="rId2"/>
    <sheet name="III. výsledky" sheetId="9" r:id="rId3"/>
    <sheet name="IV. výsledky" sheetId="12" r:id="rId4"/>
    <sheet name="V. výsledky" sheetId="15" r:id="rId5"/>
    <sheet name="VI. výsledky" sheetId="18" r:id="rId6"/>
    <sheet name="DESKOVKY" sheetId="21" r:id="rId7"/>
    <sheet name="ZL 2022-2023" sheetId="22" r:id="rId8"/>
  </sheets>
  <definedNames>
    <definedName name="Excel_BuiltIn_Print_Area_10">#REF!</definedName>
    <definedName name="SHARED_FORMULA_4_3_4_3_0">#REF!-#REF!</definedName>
    <definedName name="SHARED_FORMULA_4_3_4_3_1">#REF!-#REF!</definedName>
    <definedName name="SHARED_FORMULA_4_3_4_3_10">#REF!-#REF!</definedName>
    <definedName name="SHARED_FORMULA_4_3_4_3_11">#REF!-#REF!</definedName>
    <definedName name="SHARED_FORMULA_4_3_4_3_2">#REF!-#REF!</definedName>
    <definedName name="SHARED_FORMULA_4_3_4_3_3">#REF!-#REF!</definedName>
    <definedName name="SHARED_FORMULA_4_3_4_3_4">#REF!-#REF!</definedName>
    <definedName name="SHARED_FORMULA_4_3_4_3_7">#REF!-#REF!</definedName>
    <definedName name="SHARED_FORMULA_4_3_4_3_8">#REF!-#REF!</definedName>
    <definedName name="SHARED_FORMULA_4_3_4_3_9">#REF!-#REF!</definedName>
    <definedName name="SHARED_FORMULA_7_2_7_2_0">#REF!+#REF!</definedName>
    <definedName name="SHARED_FORMULA_7_2_7_2_1">#REF!+#REF!</definedName>
    <definedName name="SHARED_FORMULA_7_2_7_2_8">#REF!+#REF!</definedName>
    <definedName name="SHARED_FORMULA_7_3_7_3_10">#REF!+#REF!</definedName>
    <definedName name="SHARED_FORMULA_7_3_7_3_11">#REF!+#REF!</definedName>
    <definedName name="SHARED_FORMULA_7_3_7_3_2">#REF!+#REF!</definedName>
    <definedName name="SHARED_FORMULA_7_3_7_3_3">#REF!+#REF!</definedName>
    <definedName name="SHARED_FORMULA_7_3_7_3_4">#REF!+#REF!</definedName>
    <definedName name="SHARED_FORMULA_7_3_7_3_7">#REF!+#REF!</definedName>
    <definedName name="SHARED_FORMULA_7_3_7_3_9">#REF!+#REF!</definedName>
    <definedName name="SHARED_FORMULA_9_3_9_3_0">#REF!+#REF!</definedName>
    <definedName name="SHARED_FORMULA_9_3_9_3_1">#REF!+#REF!</definedName>
    <definedName name="SHARED_FORMULA_9_3_9_3_11">#REF!+#REF!</definedName>
    <definedName name="SHARED_FORMULA_9_3_9_3_3">#REF!+#REF!</definedName>
    <definedName name="SHARED_FORMULA_9_3_9_3_7">#REF!+#REF!</definedName>
    <definedName name="SHARED_FORMULA_9_3_9_3_8">#REF!+#REF!</definedName>
    <definedName name="t">#REF!</definedName>
  </definedNames>
  <calcPr calcId="145621"/>
</workbook>
</file>

<file path=xl/calcChain.xml><?xml version="1.0" encoding="utf-8"?>
<calcChain xmlns="http://schemas.openxmlformats.org/spreadsheetml/2006/main">
  <c r="AP13" i="21"/>
  <c r="AP9"/>
  <c r="AP14"/>
  <c r="AR14"/>
  <c r="AP15"/>
  <c r="AR15"/>
  <c r="AR9"/>
  <c r="AO11"/>
  <c r="AP11"/>
  <c r="AR11"/>
  <c r="AO15"/>
  <c r="AO5"/>
  <c r="AP5"/>
  <c r="AR5"/>
  <c r="AO7"/>
  <c r="AP7"/>
  <c r="AR7"/>
  <c r="AO8"/>
  <c r="AP8"/>
  <c r="AR8"/>
  <c r="AO14"/>
  <c r="AO16"/>
  <c r="AP16"/>
  <c r="AR16"/>
  <c r="AO6"/>
  <c r="AP6"/>
  <c r="AR6"/>
  <c r="AO9"/>
  <c r="AO13"/>
  <c r="AO12"/>
  <c r="AP12"/>
  <c r="AR12"/>
  <c r="AO10"/>
  <c r="AP10"/>
  <c r="AR10"/>
  <c r="AO17"/>
  <c r="AP17"/>
  <c r="AR17"/>
  <c r="AT12"/>
  <c r="AV12"/>
  <c r="AT13"/>
  <c r="AV13"/>
  <c r="AT9"/>
  <c r="AV9"/>
  <c r="AT6"/>
  <c r="AV6"/>
  <c r="AT16"/>
  <c r="AV16"/>
  <c r="AT14"/>
  <c r="AV14"/>
  <c r="AT8"/>
  <c r="AV8"/>
  <c r="AT7"/>
  <c r="AV7"/>
  <c r="AT5"/>
  <c r="AV5"/>
  <c r="AT15"/>
  <c r="AV15"/>
  <c r="F15" i="22"/>
  <c r="F14"/>
  <c r="F16"/>
  <c r="F10"/>
  <c r="F13"/>
  <c r="F11"/>
  <c r="F12"/>
  <c r="F9"/>
  <c r="F6"/>
  <c r="F7"/>
  <c r="F8"/>
  <c r="F4"/>
  <c r="F5"/>
  <c r="AR13" i="21"/>
  <c r="AT17"/>
  <c r="AV17"/>
  <c r="AT10"/>
  <c r="AV10"/>
  <c r="AT11"/>
  <c r="AV11"/>
  <c r="F37" i="18"/>
  <c r="M5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H10"/>
  <c r="F9"/>
  <c r="H9"/>
  <c r="F8"/>
  <c r="F7"/>
  <c r="F6"/>
  <c r="H6"/>
  <c r="F5"/>
  <c r="F4"/>
  <c r="F3"/>
  <c r="F32" i="15"/>
  <c r="M7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H10"/>
  <c r="F9"/>
  <c r="F8"/>
  <c r="H8"/>
  <c r="F7"/>
  <c r="F6"/>
  <c r="H6"/>
  <c r="F5"/>
  <c r="F4"/>
  <c r="F3"/>
  <c r="F51" i="12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M7"/>
  <c r="F50" i="9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M5"/>
  <c r="F50" i="6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11" i="3"/>
  <c r="M3"/>
  <c r="F10"/>
  <c r="F9"/>
  <c r="F8"/>
  <c r="F7"/>
  <c r="F6"/>
  <c r="F5"/>
  <c r="F4"/>
  <c r="F3"/>
  <c r="M8" i="6"/>
  <c r="M3"/>
  <c r="M5"/>
  <c r="M6" i="3"/>
  <c r="M5"/>
  <c r="M7"/>
  <c r="M9"/>
  <c r="M4" i="15"/>
  <c r="M3"/>
  <c r="H5"/>
  <c r="H3" i="3"/>
  <c r="H4" i="15"/>
  <c r="M8" i="3"/>
  <c r="M4"/>
  <c r="H9"/>
  <c r="M7" i="6"/>
  <c r="H9" i="15"/>
  <c r="M3" i="18"/>
  <c r="M4"/>
  <c r="H5" i="3"/>
  <c r="H10"/>
  <c r="H8" i="18"/>
  <c r="H8" i="3"/>
  <c r="H3" i="6"/>
  <c r="H11" i="3"/>
  <c r="H4" i="18"/>
  <c r="H7"/>
  <c r="H5"/>
  <c r="H4" i="3"/>
  <c r="H6"/>
  <c r="H7"/>
  <c r="H3" i="15"/>
  <c r="H7"/>
  <c r="H18" i="18"/>
  <c r="H12"/>
  <c r="H16"/>
  <c r="H23"/>
  <c r="H28"/>
  <c r="H29"/>
  <c r="H13"/>
  <c r="H11"/>
  <c r="H30"/>
  <c r="H14"/>
  <c r="H27"/>
  <c r="H24"/>
  <c r="H25"/>
  <c r="H3"/>
  <c r="M8"/>
  <c r="H17"/>
  <c r="H33"/>
  <c r="M7"/>
  <c r="M6"/>
  <c r="H26"/>
  <c r="M9"/>
  <c r="M5" i="15"/>
  <c r="H26"/>
  <c r="M9"/>
  <c r="M8"/>
  <c r="H11"/>
  <c r="M6"/>
  <c r="M6" i="12"/>
  <c r="M5"/>
  <c r="M4"/>
  <c r="H34"/>
  <c r="M9"/>
  <c r="M8"/>
  <c r="M3"/>
  <c r="H5"/>
  <c r="M6" i="9"/>
  <c r="M7"/>
  <c r="M3"/>
  <c r="H4"/>
  <c r="M8"/>
  <c r="M9"/>
  <c r="M4"/>
  <c r="H10" i="6"/>
  <c r="H14"/>
  <c r="M4"/>
  <c r="H18"/>
  <c r="H5"/>
  <c r="H19"/>
  <c r="H13"/>
  <c r="H17"/>
  <c r="H15"/>
  <c r="H16"/>
  <c r="H12"/>
  <c r="H6"/>
  <c r="H7"/>
  <c r="H8"/>
  <c r="M9"/>
  <c r="H4"/>
  <c r="H20"/>
  <c r="M6"/>
  <c r="H23"/>
  <c r="H19" i="18"/>
  <c r="H35"/>
  <c r="H36"/>
  <c r="H31"/>
  <c r="H22"/>
  <c r="H32"/>
  <c r="H34"/>
  <c r="H15"/>
  <c r="H21"/>
  <c r="H37"/>
  <c r="H20"/>
  <c r="H13" i="15"/>
  <c r="H27"/>
  <c r="H30"/>
  <c r="H23"/>
  <c r="H29"/>
  <c r="H16"/>
  <c r="H31"/>
  <c r="H24"/>
  <c r="H17"/>
  <c r="H14"/>
  <c r="H15"/>
  <c r="H19"/>
  <c r="H25"/>
  <c r="H12"/>
  <c r="H18"/>
  <c r="H22"/>
  <c r="H21"/>
  <c r="H32"/>
  <c r="H28"/>
  <c r="H20"/>
  <c r="H31" i="12"/>
  <c r="H26"/>
  <c r="H50"/>
  <c r="H27"/>
  <c r="H14"/>
  <c r="H7"/>
  <c r="H10"/>
  <c r="H23"/>
  <c r="H46"/>
  <c r="H22"/>
  <c r="H6"/>
  <c r="H37"/>
  <c r="H41"/>
  <c r="H20"/>
  <c r="H28"/>
  <c r="H33"/>
  <c r="H15"/>
  <c r="H3"/>
  <c r="H16"/>
  <c r="H12"/>
  <c r="H25"/>
  <c r="H39"/>
  <c r="H24"/>
  <c r="H30"/>
  <c r="H21"/>
  <c r="H32"/>
  <c r="H9"/>
  <c r="H8"/>
  <c r="H40"/>
  <c r="H17"/>
  <c r="H13"/>
  <c r="H49"/>
  <c r="H43"/>
  <c r="H47"/>
  <c r="H29"/>
  <c r="H36"/>
  <c r="H44"/>
  <c r="H45"/>
  <c r="H48"/>
  <c r="H35"/>
  <c r="H19"/>
  <c r="H38"/>
  <c r="H51"/>
  <c r="H11"/>
  <c r="H42"/>
  <c r="H18"/>
  <c r="H4"/>
  <c r="H32" i="9"/>
  <c r="H6"/>
  <c r="H3"/>
  <c r="H5"/>
  <c r="H44"/>
  <c r="H45"/>
  <c r="H39"/>
  <c r="H11"/>
  <c r="H33"/>
  <c r="H9"/>
  <c r="H16"/>
  <c r="H21"/>
  <c r="H27"/>
  <c r="H42"/>
  <c r="H18"/>
  <c r="H43"/>
  <c r="H34"/>
  <c r="H12"/>
  <c r="H48"/>
  <c r="H29"/>
  <c r="H25"/>
  <c r="H13"/>
  <c r="H23"/>
  <c r="H38"/>
  <c r="H40"/>
  <c r="H24"/>
  <c r="H14"/>
  <c r="H10"/>
  <c r="H37"/>
  <c r="H15"/>
  <c r="H41"/>
  <c r="H20"/>
  <c r="H47"/>
  <c r="H19"/>
  <c r="H30"/>
  <c r="H36"/>
  <c r="H50"/>
  <c r="H49"/>
  <c r="H26"/>
  <c r="H31"/>
  <c r="H7"/>
  <c r="H28"/>
  <c r="H8"/>
  <c r="H17"/>
  <c r="H35"/>
  <c r="H46"/>
  <c r="H22"/>
  <c r="H21" i="6"/>
  <c r="H35"/>
  <c r="H24"/>
  <c r="H50"/>
  <c r="H43"/>
  <c r="H48"/>
  <c r="H26"/>
  <c r="H31"/>
  <c r="H36"/>
  <c r="H40"/>
  <c r="H22"/>
  <c r="H49"/>
  <c r="H32"/>
  <c r="H11"/>
  <c r="H44"/>
  <c r="H42"/>
  <c r="H39"/>
  <c r="H9"/>
  <c r="H37"/>
  <c r="H25"/>
  <c r="H30"/>
  <c r="H41"/>
  <c r="H27"/>
  <c r="H28"/>
  <c r="H46"/>
  <c r="H33"/>
  <c r="H47"/>
  <c r="H45"/>
  <c r="H34"/>
  <c r="H38"/>
  <c r="H29"/>
</calcChain>
</file>

<file path=xl/sharedStrings.xml><?xml version="1.0" encoding="utf-8"?>
<sst xmlns="http://schemas.openxmlformats.org/spreadsheetml/2006/main" count="596" uniqueCount="297">
  <si>
    <t>celkem</t>
  </si>
  <si>
    <t>číslo</t>
  </si>
  <si>
    <t>Jméno</t>
  </si>
  <si>
    <t>Oddíl</t>
  </si>
  <si>
    <t>pořadí</t>
  </si>
  <si>
    <t>místo</t>
  </si>
  <si>
    <t>Julie Gajdošíková - Jůlinka</t>
  </si>
  <si>
    <t>176. PTO Vlčata</t>
  </si>
  <si>
    <t>František Kolesa - Fanda</t>
  </si>
  <si>
    <t>Robin Šmerda</t>
  </si>
  <si>
    <t>111. PTO Vinohrady</t>
  </si>
  <si>
    <t>Šárka Brázdová</t>
  </si>
  <si>
    <t>64. PTO Lorien</t>
  </si>
  <si>
    <t>Jakub Nevěřil - Kuba</t>
  </si>
  <si>
    <t>Viola Omelková</t>
  </si>
  <si>
    <t>63. PTO Phoenix</t>
  </si>
  <si>
    <t>Daniel Vyskočil</t>
  </si>
  <si>
    <t>10. PTO Severka</t>
  </si>
  <si>
    <t>Barbora Cílová - Barunka</t>
  </si>
  <si>
    <t>21. PTO Hády</t>
  </si>
  <si>
    <t>Aneta Sonnková - Anetka</t>
  </si>
  <si>
    <t>-</t>
  </si>
  <si>
    <t>ZL</t>
  </si>
  <si>
    <t>Vojtěch Gluch</t>
  </si>
  <si>
    <t>Nelly Krejčí</t>
  </si>
  <si>
    <t>Ondřej Dušek</t>
  </si>
  <si>
    <t>34. PTO Tulák</t>
  </si>
  <si>
    <t>Lucie Fraisová</t>
  </si>
  <si>
    <t>Amálie Hrušková</t>
  </si>
  <si>
    <t>Adéla Kopečková</t>
  </si>
  <si>
    <t>Šarlota Nygrýnová</t>
  </si>
  <si>
    <t>Adéla Žaloudková</t>
  </si>
  <si>
    <t>Matylda Jovanovská - Máta</t>
  </si>
  <si>
    <t>Simona Gajdošíková</t>
  </si>
  <si>
    <t xml:space="preserve">66. PTO Brabrouci </t>
  </si>
  <si>
    <t>Michal Jelínek</t>
  </si>
  <si>
    <t>Marek Najt</t>
  </si>
  <si>
    <t>Lukáš Janíček</t>
  </si>
  <si>
    <t>Alexandr Porteš - Saša</t>
  </si>
  <si>
    <t>Regina Klementová</t>
  </si>
  <si>
    <t>Valerie Tabery</t>
  </si>
  <si>
    <t>Alan Omelka</t>
  </si>
  <si>
    <t>Jakub Brodský - Kubík</t>
  </si>
  <si>
    <t>32. PTO Severka</t>
  </si>
  <si>
    <t>Kristýna Koláčková - Kiki</t>
  </si>
  <si>
    <t>Lilly Ann Polínková - Čiva</t>
  </si>
  <si>
    <t>Antonín Hrnčíř - Toník</t>
  </si>
  <si>
    <t>Robin Toman - Robča</t>
  </si>
  <si>
    <t>Nikol Osvaldová - Niky</t>
  </si>
  <si>
    <t>Lenka Kindlová - Lenička</t>
  </si>
  <si>
    <t>Ondřej Medek - Ondra</t>
  </si>
  <si>
    <t>Martin Procházka</t>
  </si>
  <si>
    <t>Petr Volf</t>
  </si>
  <si>
    <t>Lukáš Trojan</t>
  </si>
  <si>
    <t>Jan Klouda</t>
  </si>
  <si>
    <t>6. PTO Nibowaka</t>
  </si>
  <si>
    <t>Stella Studeníková</t>
  </si>
  <si>
    <t>Štěpán Drábek</t>
  </si>
  <si>
    <t>František Svoboda - Fráňa</t>
  </si>
  <si>
    <t>Šimon Sedláček - Šíma</t>
  </si>
  <si>
    <t>Oskar Jaroš - Oskárek</t>
  </si>
  <si>
    <t>Johana Machalová</t>
  </si>
  <si>
    <t>48. PTO Stezka</t>
  </si>
  <si>
    <t>David Pikula</t>
  </si>
  <si>
    <t>Teodor Daňhel</t>
  </si>
  <si>
    <t>Lukáš Pospíšil</t>
  </si>
  <si>
    <t>Tereza Schulzová</t>
  </si>
  <si>
    <t>Jindřich Tomanec</t>
  </si>
  <si>
    <t>Antonín Pikula</t>
  </si>
  <si>
    <t>Filip Vítek</t>
  </si>
  <si>
    <t>2. PTO Poutníci</t>
  </si>
  <si>
    <t>Lukáš Krejčí</t>
  </si>
  <si>
    <t>Klára Fialová</t>
  </si>
  <si>
    <t>Radek Jurčík - Řádek</t>
  </si>
  <si>
    <t>David Šilhan</t>
  </si>
  <si>
    <t>Tomáš Holcr - Tomáš</t>
  </si>
  <si>
    <t>66. PTO Brabrouci</t>
  </si>
  <si>
    <t>Marie Mlčůchová - Maruška</t>
  </si>
  <si>
    <t>Nikola Zemanová - Nikča</t>
  </si>
  <si>
    <t>David Krátký - Moták</t>
  </si>
  <si>
    <t>Kateřina Dostálová - Kačka</t>
  </si>
  <si>
    <t>Eliška Gerhardová - Žirafka</t>
  </si>
  <si>
    <t>Jakub Šmerda</t>
  </si>
  <si>
    <t>David Drtil</t>
  </si>
  <si>
    <t>Klára Zástřešková</t>
  </si>
  <si>
    <t>Pavel Luska - Červík</t>
  </si>
  <si>
    <t>Nikola Eva Baštová - Lenochůdě</t>
  </si>
  <si>
    <t>Filipa Portešová</t>
  </si>
  <si>
    <t>Ella Brázdová</t>
  </si>
  <si>
    <t>Filip Toman - Filda</t>
  </si>
  <si>
    <t>Petr Bier - Péťa</t>
  </si>
  <si>
    <t>Adéla Brodská - Áďa</t>
  </si>
  <si>
    <t>Kristýna Šulcová - Kiki</t>
  </si>
  <si>
    <t>Adam Vedlich</t>
  </si>
  <si>
    <t>Hubert Mareček - Buba</t>
  </si>
  <si>
    <t>Nela Radilová - Nelča</t>
  </si>
  <si>
    <t>Vojtěch Dvorský - Vojta</t>
  </si>
  <si>
    <t>Tereza Skládanková - Teri</t>
  </si>
  <si>
    <t>Vojtěch Spáčil - Vojtík</t>
  </si>
  <si>
    <t>Vojtěch Vyskočil - Vojta</t>
  </si>
  <si>
    <t>Karolína Šildová - Kája</t>
  </si>
  <si>
    <t>Berenika Dvorská - Berča</t>
  </si>
  <si>
    <t>Šárka Volná</t>
  </si>
  <si>
    <t>Veronika Procházková</t>
  </si>
  <si>
    <t>Radka Volná</t>
  </si>
  <si>
    <t>Čestmír Bečka</t>
  </si>
  <si>
    <t>Antonín Drábek - Tonda</t>
  </si>
  <si>
    <t xml:space="preserve">Isabela Mollová </t>
  </si>
  <si>
    <t>Tobiáš Vlček - Tobík</t>
  </si>
  <si>
    <t>Jakub Sonnek - Kubík</t>
  </si>
  <si>
    <t>Evelína Suchomelová - Eve</t>
  </si>
  <si>
    <t>Alex Jaroš</t>
  </si>
  <si>
    <t>Václav Hlaváček - Váša</t>
  </si>
  <si>
    <t>Nela Svobodová - Nelča</t>
  </si>
  <si>
    <t xml:space="preserve">Vlastimil Tomanec </t>
  </si>
  <si>
    <t>Tobiáš Daňhel</t>
  </si>
  <si>
    <t>Julie Šultesová - Ježek</t>
  </si>
  <si>
    <t>Jakub Tauvinkl</t>
  </si>
  <si>
    <t>Ondřej Šimánek</t>
  </si>
  <si>
    <t>11. PTO Iktómi</t>
  </si>
  <si>
    <t>Matěj Gluch</t>
  </si>
  <si>
    <t>Marie Čuhelová</t>
  </si>
  <si>
    <t>Tobiáš Nygrýn</t>
  </si>
  <si>
    <t>Viktorie Neckářová</t>
  </si>
  <si>
    <t>Antonín Baloun</t>
  </si>
  <si>
    <t>Petra Matušková</t>
  </si>
  <si>
    <t>Filip Žaloudek - Fíla</t>
  </si>
  <si>
    <t>Jakub Odehnal - Nefário</t>
  </si>
  <si>
    <t>Blanka Provazníková - Bláňa</t>
  </si>
  <si>
    <t>Ester Melicharová</t>
  </si>
  <si>
    <t>Gréta Absolónová</t>
  </si>
  <si>
    <t>Venuše Absolónová</t>
  </si>
  <si>
    <t>Jakub Crha - Haus</t>
  </si>
  <si>
    <t>Jakub Lan - Agent</t>
  </si>
  <si>
    <t>Anežka Adamová - Ostrovid</t>
  </si>
  <si>
    <t>Jakub Mahovský</t>
  </si>
  <si>
    <t>Adam Najt</t>
  </si>
  <si>
    <t>Dominika Skulová - Dítě</t>
  </si>
  <si>
    <t>Ondřej Janíček - Onďa</t>
  </si>
  <si>
    <t>James Wilson - Jamie</t>
  </si>
  <si>
    <t>Jan Rychnovský - Jenda</t>
  </si>
  <si>
    <t>Kateřina Čepičková - Kačka</t>
  </si>
  <si>
    <t>Michaela Koláčková - Míša</t>
  </si>
  <si>
    <t>Adéla Navrátilová - Adélka</t>
  </si>
  <si>
    <t>Vilém Ohniště - Vilda</t>
  </si>
  <si>
    <t>Ondřej Otoupalík - Ondra</t>
  </si>
  <si>
    <t>Lukáš Prudký - Luky</t>
  </si>
  <si>
    <t xml:space="preserve">Adam Radil </t>
  </si>
  <si>
    <t>Ema Juřicová - Emča</t>
  </si>
  <si>
    <t>Hana Linhartová - Hanička</t>
  </si>
  <si>
    <t>Kristýna Cenková - Kristýnka</t>
  </si>
  <si>
    <t>David Kucin - Davča</t>
  </si>
  <si>
    <t>Alžběta Medková - Bety</t>
  </si>
  <si>
    <t>Matyáš Greguš - Maty</t>
  </si>
  <si>
    <t>Tomáš Volný - Tom</t>
  </si>
  <si>
    <t>Ondřej Raab - Ondra</t>
  </si>
  <si>
    <t>Barbora Kunovská</t>
  </si>
  <si>
    <t>Michael Čáslavský</t>
  </si>
  <si>
    <t>Barbora Oprchalová</t>
  </si>
  <si>
    <t>Barbora Kultová</t>
  </si>
  <si>
    <t>Apolena Doležalová - Apo</t>
  </si>
  <si>
    <t>Laura Víšková</t>
  </si>
  <si>
    <t>Vít Řihák - Víťa</t>
  </si>
  <si>
    <t>Eliška Malá - Eliška</t>
  </si>
  <si>
    <t>Adéla Zubková - Áďa</t>
  </si>
  <si>
    <t>Linda Košťálová - Linďa</t>
  </si>
  <si>
    <t>Adam Jansa - Akát</t>
  </si>
  <si>
    <t>Robin Rosenberg</t>
  </si>
  <si>
    <t>Ema Šilhanová</t>
  </si>
  <si>
    <t>Ondřej Neckář</t>
  </si>
  <si>
    <t>Jan Odehnal - EL Macho</t>
  </si>
  <si>
    <t>Gabriela Havlátová - Mluvka</t>
  </si>
  <si>
    <t>Anna Zapletalová - Anče</t>
  </si>
  <si>
    <t>Dominik Drahonský - Minidino</t>
  </si>
  <si>
    <t>Tomáš Dostál</t>
  </si>
  <si>
    <t>Kateřina Zástřešková</t>
  </si>
  <si>
    <t>Lenka Novotná - Lele</t>
  </si>
  <si>
    <t>Michaela Skulová - Míša</t>
  </si>
  <si>
    <t>Matyáš Frolec - Matyáš III.</t>
  </si>
  <si>
    <t>Thomas Wilson - Tom</t>
  </si>
  <si>
    <t>Anna Vedlichová - Anička</t>
  </si>
  <si>
    <t>Veronika Homolová - Verča</t>
  </si>
  <si>
    <t>Martina Kucinová - Marťa</t>
  </si>
  <si>
    <t>Jan Bednařík - Honza</t>
  </si>
  <si>
    <t>Natálie Spáčilová - Natka</t>
  </si>
  <si>
    <t>Jana Linhartová - Janka</t>
  </si>
  <si>
    <t>Eva Kultová</t>
  </si>
  <si>
    <t>Petra Kislingerová - Kytka</t>
  </si>
  <si>
    <t>Dan Kislinger</t>
  </si>
  <si>
    <t>Daniela Jansová - Dáda</t>
  </si>
  <si>
    <t>Sophie Malá - Sofi</t>
  </si>
  <si>
    <t>Petr Gluch</t>
  </si>
  <si>
    <t>Jakub Šanca - Hood</t>
  </si>
  <si>
    <t>Sam Abeska</t>
  </si>
  <si>
    <t>Karel Zapletal - Budík</t>
  </si>
  <si>
    <t>Markéta Holíková - Maky</t>
  </si>
  <si>
    <t>Kateřina Boková</t>
  </si>
  <si>
    <t>Kateřina Podolská - Kačka</t>
  </si>
  <si>
    <t>Denisa Wronková - Denda</t>
  </si>
  <si>
    <t>Samuel Grossmann - Jásam</t>
  </si>
  <si>
    <t>Josef Dobrovolný - Pepa</t>
  </si>
  <si>
    <t>Aleš Kňákal - Alf</t>
  </si>
  <si>
    <t>Max Štasta - Max</t>
  </si>
  <si>
    <t>Patrik Raab - Paťa</t>
  </si>
  <si>
    <t>Nela Lancůchová - Neluš</t>
  </si>
  <si>
    <t>Pavel Malivánek - Pavel</t>
  </si>
  <si>
    <t>Marek Drahoš</t>
  </si>
  <si>
    <t>Martin Hála</t>
  </si>
  <si>
    <t>Lukáš Hála</t>
  </si>
  <si>
    <t>Marta Dostálová</t>
  </si>
  <si>
    <t>Adriana Víšková - Audrey</t>
  </si>
  <si>
    <t>Lukáš Dvořáček - Afro</t>
  </si>
  <si>
    <t>Petr Michálek - Petis</t>
  </si>
  <si>
    <t>Jakub Dlouhý - Kuba</t>
  </si>
  <si>
    <t>Zuzana Machů - Zuzis</t>
  </si>
  <si>
    <t>Tomáš Kratochvil - Tomas</t>
  </si>
  <si>
    <t>Eva Kratochvilová - Evis</t>
  </si>
  <si>
    <t>Julie Moravcová - Julis</t>
  </si>
  <si>
    <t>Matěj Tichý</t>
  </si>
  <si>
    <t>HOP!</t>
  </si>
  <si>
    <t>UNO</t>
  </si>
  <si>
    <t>hranice</t>
  </si>
  <si>
    <t>UBONGO</t>
  </si>
  <si>
    <t>DOBBLE</t>
  </si>
  <si>
    <t>KRIS KROS</t>
  </si>
  <si>
    <t>DOMINION</t>
  </si>
  <si>
    <t>66. PTO Brabrouci Modřice</t>
  </si>
  <si>
    <t>CELKEM</t>
  </si>
  <si>
    <t>plus body za účast</t>
  </si>
  <si>
    <t>body ZL</t>
  </si>
  <si>
    <t>Pořadí</t>
  </si>
  <si>
    <t>Součet všech bodů</t>
  </si>
  <si>
    <t>Průměrná úspěšnost</t>
  </si>
  <si>
    <t>oddíl</t>
  </si>
  <si>
    <t>body za nejlepší jednotlivce - počítají se vždy 4 nejlepší z oddílu</t>
  </si>
  <si>
    <t>I</t>
  </si>
  <si>
    <t>II</t>
  </si>
  <si>
    <t>III</t>
  </si>
  <si>
    <t>IV</t>
  </si>
  <si>
    <t>V</t>
  </si>
  <si>
    <t>VI</t>
  </si>
  <si>
    <t>176. PTO Vlčata Bystrc</t>
  </si>
  <si>
    <t>26. PTO Kulturní historie</t>
  </si>
  <si>
    <t>27. PTO Lesní moudrosti</t>
  </si>
  <si>
    <t>24. PTO Života v přírodě</t>
  </si>
  <si>
    <t>25. PTO Ochrany přírody</t>
  </si>
  <si>
    <t>11.PTO Iktómi</t>
  </si>
  <si>
    <t>PTO Žabky Jedovnice</t>
  </si>
  <si>
    <t>Zelená liga – Deskové hry 18. 2. 2023</t>
  </si>
  <si>
    <t>Počet soutěžících (započitatelných)</t>
  </si>
  <si>
    <t>Zelená liga 2022 - 2023</t>
  </si>
  <si>
    <t>Ringobal</t>
  </si>
  <si>
    <t>Deskovky</t>
  </si>
  <si>
    <t>Seton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</si>
  <si>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</si>
  <si>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</si>
  <si>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</si>
  <si>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</si>
  <si>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</si>
  <si>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</si>
  <si>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</si>
  <si>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</si>
  <si>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</si>
  <si>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</si>
  <si>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</si>
  <si>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</si>
  <si>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</si>
  <si>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8. PTO Mustangové</t>
  </si>
  <si>
    <t>15. PTO Vatra</t>
  </si>
  <si>
    <t>41. PTO Dráčata</t>
  </si>
  <si>
    <t>61. PTO Tuhas</t>
  </si>
  <si>
    <t>99. PTO Kamzíci</t>
  </si>
  <si>
    <t>x koeficient 1,1</t>
  </si>
  <si>
    <t>Magdaléna Šildová</t>
  </si>
  <si>
    <t>Anna Mlčůchová</t>
  </si>
  <si>
    <t>Ondřej Kočí</t>
  </si>
  <si>
    <t>Matyáš Parma</t>
  </si>
  <si>
    <t>Valentýna Šinkovicová</t>
  </si>
  <si>
    <t>Veronika Novotná</t>
  </si>
  <si>
    <t>Eva Toušová</t>
  </si>
  <si>
    <t>Zuzana Řezníčková</t>
  </si>
  <si>
    <t>Jakub Gluch - Kutěj</t>
  </si>
  <si>
    <t>Václav Klouda</t>
  </si>
  <si>
    <t>Michaela Ocelíková</t>
  </si>
  <si>
    <t>Vojtěch Šimánek - Tatrman</t>
  </si>
  <si>
    <t>Matyáš Zeman</t>
  </si>
  <si>
    <t>Zuzana Bystřická - Zuzu</t>
  </si>
  <si>
    <t xml:space="preserve">Kristina Dvorská </t>
  </si>
  <si>
    <t>Magdalena Svobodová</t>
  </si>
  <si>
    <t>Ema Řiháková - Emča</t>
  </si>
  <si>
    <t>Anna Ondroušková - Ryba</t>
  </si>
  <si>
    <t>Jan Drahonský - Dino</t>
  </si>
  <si>
    <t>Klára Mazálková - Puštík</t>
  </si>
  <si>
    <t>Barbora Boudná</t>
  </si>
  <si>
    <t>Kateřina Kocianová - Katy</t>
  </si>
  <si>
    <t>Magdaléna Chlebková - Majda</t>
  </si>
  <si>
    <t>Vojtěch Kult - Puti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</si>
</sst>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i/>
      <sz val="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7"/>
      <name val="Arial CE"/>
      <charset val="238"/>
    </font>
    <font>
      <b/>
      <i/>
      <sz val="14"/>
      <name val="Arial CE"/>
      <charset val="238"/>
    </font>
    <font>
      <i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i/>
      <sz val="9"/>
      <name val="Arial CE"/>
      <family val="2"/>
      <charset val="238"/>
    </font>
    <font>
      <sz val="9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20"/>
      <name val="Arimo"/>
    </font>
    <font>
      <sz val="10"/>
      <name val="Arimo"/>
    </font>
    <font>
      <b/>
      <sz val="10"/>
      <name val="Arimo"/>
    </font>
    <font>
      <b/>
      <sz val="9"/>
      <name val="Arimo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mo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0C0C0"/>
        <bgColor indexed="64"/>
      </patternFill>
    </fill>
    <fill>
      <patternFill patternType="solid">
        <fgColor rgb="FFFF6600"/>
        <bgColor rgb="FFFF6600"/>
      </patternFill>
    </fill>
    <fill>
      <patternFill patternType="solid">
        <fgColor rgb="FF99CC00"/>
        <bgColor rgb="FF99CC00"/>
      </patternFill>
    </fill>
    <fill>
      <patternFill patternType="solid">
        <fgColor rgb="FFFFFF99"/>
        <bgColor rgb="FFFFFF99"/>
      </patternFill>
    </fill>
    <fill>
      <patternFill patternType="solid">
        <fgColor rgb="FF99CC00"/>
        <bgColor indexed="64"/>
      </patternFill>
    </fill>
    <fill>
      <patternFill patternType="solid">
        <fgColor rgb="FF99CC00"/>
        <bgColor rgb="FFFFFF99"/>
      </patternFill>
    </fill>
    <fill>
      <patternFill patternType="solid">
        <fgColor rgb="FFFFFF99"/>
        <bgColor rgb="FF99CC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C0C0C0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Protection="0">
      <alignment horizontal="left"/>
    </xf>
    <xf numFmtId="0" fontId="19" fillId="0" borderId="0"/>
    <xf numFmtId="0" fontId="13" fillId="0" borderId="0"/>
    <xf numFmtId="0" fontId="21" fillId="0" borderId="0"/>
    <xf numFmtId="0" fontId="1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Alignment="0" applyProtection="0"/>
  </cellStyleXfs>
  <cellXfs count="207">
    <xf numFmtId="0" fontId="0" fillId="0" borderId="0" xfId="0" applyFont="1" applyAlignment="1"/>
    <xf numFmtId="0" fontId="0" fillId="0" borderId="0" xfId="0" applyFont="1" applyAlignment="1"/>
    <xf numFmtId="0" fontId="22" fillId="2" borderId="0" xfId="0" applyFont="1" applyFill="1" applyBorder="1" applyAlignment="1">
      <alignment horizontal="center"/>
    </xf>
    <xf numFmtId="0" fontId="0" fillId="0" borderId="0" xfId="0" applyFont="1"/>
    <xf numFmtId="0" fontId="23" fillId="0" borderId="0" xfId="0" applyFont="1" applyAlignment="1">
      <alignment horizontal="right"/>
    </xf>
    <xf numFmtId="2" fontId="23" fillId="0" borderId="0" xfId="0" applyNumberFormat="1" applyFont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19" fillId="0" borderId="0" xfId="3"/>
    <xf numFmtId="0" fontId="8" fillId="0" borderId="5" xfId="3" applyFont="1" applyFill="1" applyBorder="1" applyAlignment="1">
      <alignment vertical="center"/>
    </xf>
    <xf numFmtId="0" fontId="9" fillId="0" borderId="10" xfId="3" applyFont="1" applyFill="1" applyBorder="1" applyAlignment="1">
      <alignment vertical="center"/>
    </xf>
    <xf numFmtId="0" fontId="9" fillId="0" borderId="11" xfId="3" applyFont="1" applyFill="1" applyBorder="1" applyAlignment="1">
      <alignment vertical="center"/>
    </xf>
    <xf numFmtId="0" fontId="9" fillId="0" borderId="12" xfId="3" applyFont="1" applyFill="1" applyBorder="1" applyAlignment="1">
      <alignment vertical="center"/>
    </xf>
    <xf numFmtId="0" fontId="19" fillId="0" borderId="13" xfId="3" applyFont="1" applyBorder="1" applyAlignment="1">
      <alignment horizontal="center"/>
    </xf>
    <xf numFmtId="0" fontId="19" fillId="0" borderId="14" xfId="3" applyFont="1" applyBorder="1" applyAlignment="1">
      <alignment horizontal="center"/>
    </xf>
    <xf numFmtId="164" fontId="19" fillId="0" borderId="15" xfId="3" applyNumberFormat="1" applyFont="1" applyBorder="1" applyAlignment="1">
      <alignment horizontal="center"/>
    </xf>
    <xf numFmtId="0" fontId="11" fillId="0" borderId="10" xfId="3" applyFont="1" applyFill="1" applyBorder="1" applyAlignment="1">
      <alignment horizontal="center"/>
    </xf>
    <xf numFmtId="1" fontId="12" fillId="0" borderId="11" xfId="3" applyNumberFormat="1" applyFont="1" applyFill="1" applyBorder="1" applyAlignment="1">
      <alignment horizontal="center"/>
    </xf>
    <xf numFmtId="2" fontId="19" fillId="0" borderId="12" xfId="3" applyNumberFormat="1" applyFill="1" applyBorder="1"/>
    <xf numFmtId="0" fontId="8" fillId="0" borderId="16" xfId="3" applyFont="1" applyFill="1" applyBorder="1" applyAlignment="1">
      <alignment vertical="center"/>
    </xf>
    <xf numFmtId="0" fontId="9" fillId="0" borderId="17" xfId="3" applyFont="1" applyFill="1" applyBorder="1" applyAlignment="1">
      <alignment vertical="center"/>
    </xf>
    <xf numFmtId="0" fontId="9" fillId="0" borderId="18" xfId="3" applyFont="1" applyFill="1" applyBorder="1" applyAlignment="1">
      <alignment vertical="center"/>
    </xf>
    <xf numFmtId="0" fontId="9" fillId="0" borderId="19" xfId="3" applyFont="1" applyFill="1" applyBorder="1" applyAlignment="1">
      <alignment vertical="center"/>
    </xf>
    <xf numFmtId="0" fontId="8" fillId="0" borderId="17" xfId="3" applyFont="1" applyFill="1" applyBorder="1" applyAlignment="1">
      <alignment vertical="center"/>
    </xf>
    <xf numFmtId="0" fontId="9" fillId="0" borderId="20" xfId="3" applyFont="1" applyFill="1" applyBorder="1" applyAlignment="1">
      <alignment vertical="center"/>
    </xf>
    <xf numFmtId="0" fontId="19" fillId="0" borderId="20" xfId="3" applyFont="1" applyBorder="1" applyAlignment="1">
      <alignment horizontal="center"/>
    </xf>
    <xf numFmtId="0" fontId="19" fillId="0" borderId="21" xfId="3" applyFont="1" applyBorder="1" applyAlignment="1">
      <alignment horizontal="center"/>
    </xf>
    <xf numFmtId="164" fontId="19" fillId="0" borderId="4" xfId="3" applyNumberFormat="1" applyFont="1" applyBorder="1" applyAlignment="1">
      <alignment horizontal="center"/>
    </xf>
    <xf numFmtId="0" fontId="11" fillId="0" borderId="17" xfId="3" applyFont="1" applyFill="1" applyBorder="1" applyAlignment="1">
      <alignment horizontal="center"/>
    </xf>
    <xf numFmtId="1" fontId="12" fillId="0" borderId="18" xfId="3" applyNumberFormat="1" applyFont="1" applyFill="1" applyBorder="1" applyAlignment="1">
      <alignment horizontal="center"/>
    </xf>
    <xf numFmtId="2" fontId="19" fillId="0" borderId="19" xfId="3" applyNumberFormat="1" applyFill="1" applyBorder="1"/>
    <xf numFmtId="0" fontId="8" fillId="0" borderId="17" xfId="3" applyFont="1" applyFill="1" applyBorder="1"/>
    <xf numFmtId="0" fontId="8" fillId="0" borderId="18" xfId="3" applyFont="1" applyFill="1" applyBorder="1"/>
    <xf numFmtId="0" fontId="9" fillId="0" borderId="18" xfId="3" applyFont="1" applyFill="1" applyBorder="1"/>
    <xf numFmtId="0" fontId="8" fillId="0" borderId="17" xfId="3" applyFont="1" applyBorder="1"/>
    <xf numFmtId="0" fontId="9" fillId="0" borderId="20" xfId="3" applyFont="1" applyBorder="1"/>
    <xf numFmtId="0" fontId="9" fillId="0" borderId="18" xfId="3" applyFont="1" applyBorder="1"/>
    <xf numFmtId="0" fontId="9" fillId="0" borderId="19" xfId="3" applyFont="1" applyBorder="1"/>
    <xf numFmtId="0" fontId="9" fillId="0" borderId="17" xfId="3" applyFont="1" applyBorder="1"/>
    <xf numFmtId="0" fontId="8" fillId="0" borderId="18" xfId="3" applyFont="1" applyFill="1" applyBorder="1" applyAlignment="1">
      <alignment vertical="center"/>
    </xf>
    <xf numFmtId="0" fontId="9" fillId="0" borderId="17" xfId="3" applyFont="1" applyFill="1" applyBorder="1"/>
    <xf numFmtId="0" fontId="8" fillId="0" borderId="22" xfId="3" applyFont="1" applyFill="1" applyBorder="1" applyAlignment="1">
      <alignment vertical="center"/>
    </xf>
    <xf numFmtId="0" fontId="19" fillId="0" borderId="9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1" fontId="12" fillId="0" borderId="7" xfId="3" applyNumberFormat="1" applyFont="1" applyFill="1" applyBorder="1" applyAlignment="1">
      <alignment horizontal="center"/>
    </xf>
    <xf numFmtId="0" fontId="19" fillId="0" borderId="24" xfId="3" applyFont="1" applyBorder="1" applyAlignment="1">
      <alignment horizontal="center"/>
    </xf>
    <xf numFmtId="0" fontId="19" fillId="0" borderId="25" xfId="3" applyFont="1" applyBorder="1" applyAlignment="1">
      <alignment horizontal="center"/>
    </xf>
    <xf numFmtId="164" fontId="19" fillId="0" borderId="26" xfId="3" applyNumberFormat="1" applyFont="1" applyBorder="1" applyAlignment="1">
      <alignment horizontal="center"/>
    </xf>
    <xf numFmtId="0" fontId="11" fillId="0" borderId="27" xfId="3" applyFont="1" applyFill="1" applyBorder="1" applyAlignment="1">
      <alignment horizontal="center"/>
    </xf>
    <xf numFmtId="1" fontId="12" fillId="0" borderId="28" xfId="3" applyNumberFormat="1" applyFont="1" applyFill="1" applyBorder="1" applyAlignment="1">
      <alignment horizontal="center"/>
    </xf>
    <xf numFmtId="2" fontId="19" fillId="0" borderId="29" xfId="3" applyNumberFormat="1" applyFill="1" applyBorder="1"/>
    <xf numFmtId="0" fontId="8" fillId="0" borderId="10" xfId="3" applyFont="1" applyFill="1" applyBorder="1" applyAlignment="1">
      <alignment vertical="center"/>
    </xf>
    <xf numFmtId="0" fontId="9" fillId="0" borderId="0" xfId="5" applyFont="1"/>
    <xf numFmtId="0" fontId="21" fillId="0" borderId="0" xfId="5" applyFont="1" applyAlignment="1"/>
    <xf numFmtId="0" fontId="8" fillId="4" borderId="51" xfId="5" applyFont="1" applyFill="1" applyBorder="1" applyAlignment="1">
      <alignment horizontal="center" vertical="center"/>
    </xf>
    <xf numFmtId="0" fontId="8" fillId="4" borderId="52" xfId="5" applyFont="1" applyFill="1" applyBorder="1" applyAlignment="1">
      <alignment horizontal="center" vertical="center"/>
    </xf>
    <xf numFmtId="0" fontId="17" fillId="4" borderId="52" xfId="5" applyFont="1" applyFill="1" applyBorder="1" applyAlignment="1">
      <alignment horizontal="center" vertical="center"/>
    </xf>
    <xf numFmtId="0" fontId="18" fillId="4" borderId="53" xfId="5" applyFont="1" applyFill="1" applyBorder="1" applyAlignment="1">
      <alignment horizontal="center" vertical="center" wrapText="1"/>
    </xf>
    <xf numFmtId="0" fontId="8" fillId="5" borderId="54" xfId="5" applyFont="1" applyFill="1" applyBorder="1" applyAlignment="1">
      <alignment horizontal="center"/>
    </xf>
    <xf numFmtId="0" fontId="9" fillId="5" borderId="55" xfId="5" applyFont="1" applyFill="1" applyBorder="1"/>
    <xf numFmtId="164" fontId="9" fillId="5" borderId="55" xfId="5" applyNumberFormat="1" applyFont="1" applyFill="1" applyBorder="1" applyAlignment="1">
      <alignment horizontal="center"/>
    </xf>
    <xf numFmtId="164" fontId="9" fillId="5" borderId="56" xfId="5" applyNumberFormat="1" applyFont="1" applyFill="1" applyBorder="1" applyAlignment="1">
      <alignment horizontal="center"/>
    </xf>
    <xf numFmtId="164" fontId="8" fillId="5" borderId="57" xfId="5" applyNumberFormat="1" applyFont="1" applyFill="1" applyBorder="1" applyAlignment="1">
      <alignment horizontal="center"/>
    </xf>
    <xf numFmtId="164" fontId="9" fillId="0" borderId="0" xfId="5" applyNumberFormat="1" applyFont="1"/>
    <xf numFmtId="0" fontId="8" fillId="5" borderId="58" xfId="5" applyFont="1" applyFill="1" applyBorder="1" applyAlignment="1">
      <alignment horizontal="center"/>
    </xf>
    <xf numFmtId="0" fontId="9" fillId="5" borderId="59" xfId="5" applyFont="1" applyFill="1" applyBorder="1"/>
    <xf numFmtId="164" fontId="9" fillId="5" borderId="59" xfId="5" applyNumberFormat="1" applyFont="1" applyFill="1" applyBorder="1" applyAlignment="1">
      <alignment horizontal="center"/>
    </xf>
    <xf numFmtId="164" fontId="9" fillId="5" borderId="60" xfId="5" applyNumberFormat="1" applyFont="1" applyFill="1" applyBorder="1" applyAlignment="1">
      <alignment horizontal="center"/>
    </xf>
    <xf numFmtId="164" fontId="8" fillId="5" borderId="61" xfId="5" applyNumberFormat="1" applyFont="1" applyFill="1" applyBorder="1" applyAlignment="1">
      <alignment horizontal="center"/>
    </xf>
    <xf numFmtId="0" fontId="8" fillId="0" borderId="54" xfId="5" applyFont="1" applyFill="1" applyBorder="1" applyAlignment="1">
      <alignment horizontal="center"/>
    </xf>
    <xf numFmtId="0" fontId="9" fillId="0" borderId="55" xfId="5" applyFont="1" applyFill="1" applyBorder="1"/>
    <xf numFmtId="164" fontId="9" fillId="0" borderId="55" xfId="5" applyNumberFormat="1" applyFont="1" applyFill="1" applyBorder="1" applyAlignment="1">
      <alignment horizontal="center"/>
    </xf>
    <xf numFmtId="164" fontId="9" fillId="0" borderId="56" xfId="5" applyNumberFormat="1" applyFont="1" applyFill="1" applyBorder="1" applyAlignment="1">
      <alignment horizontal="center"/>
    </xf>
    <xf numFmtId="164" fontId="8" fillId="6" borderId="57" xfId="5" applyNumberFormat="1" applyFont="1" applyFill="1" applyBorder="1" applyAlignment="1">
      <alignment horizontal="center"/>
    </xf>
    <xf numFmtId="0" fontId="8" fillId="0" borderId="58" xfId="5" applyFont="1" applyFill="1" applyBorder="1" applyAlignment="1">
      <alignment horizontal="center"/>
    </xf>
    <xf numFmtId="0" fontId="9" fillId="0" borderId="59" xfId="5" applyFont="1" applyFill="1" applyBorder="1"/>
    <xf numFmtId="164" fontId="9" fillId="0" borderId="59" xfId="5" applyNumberFormat="1" applyFont="1" applyFill="1" applyBorder="1" applyAlignment="1">
      <alignment horizontal="center"/>
    </xf>
    <xf numFmtId="164" fontId="9" fillId="0" borderId="60" xfId="5" applyNumberFormat="1" applyFont="1" applyFill="1" applyBorder="1" applyAlignment="1">
      <alignment horizontal="center"/>
    </xf>
    <xf numFmtId="164" fontId="8" fillId="6" borderId="61" xfId="5" applyNumberFormat="1" applyFont="1" applyFill="1" applyBorder="1" applyAlignment="1">
      <alignment horizontal="center"/>
    </xf>
    <xf numFmtId="0" fontId="16" fillId="0" borderId="59" xfId="5" applyFont="1" applyFill="1" applyBorder="1"/>
    <xf numFmtId="0" fontId="26" fillId="0" borderId="58" xfId="5" applyFont="1" applyBorder="1" applyAlignment="1">
      <alignment horizontal="center"/>
    </xf>
    <xf numFmtId="0" fontId="27" fillId="0" borderId="59" xfId="5" applyFont="1" applyBorder="1"/>
    <xf numFmtId="164" fontId="27" fillId="0" borderId="59" xfId="5" applyNumberFormat="1" applyFont="1" applyBorder="1" applyAlignment="1">
      <alignment horizontal="center"/>
    </xf>
    <xf numFmtId="164" fontId="27" fillId="0" borderId="60" xfId="5" applyNumberFormat="1" applyFont="1" applyBorder="1" applyAlignment="1">
      <alignment horizontal="center"/>
    </xf>
    <xf numFmtId="164" fontId="26" fillId="6" borderId="61" xfId="5" applyNumberFormat="1" applyFont="1" applyFill="1" applyBorder="1" applyAlignment="1">
      <alignment horizontal="center"/>
    </xf>
    <xf numFmtId="0" fontId="8" fillId="0" borderId="62" xfId="5" applyFont="1" applyBorder="1" applyAlignment="1">
      <alignment horizontal="center"/>
    </xf>
    <xf numFmtId="0" fontId="9" fillId="0" borderId="63" xfId="5" applyFont="1" applyBorder="1"/>
    <xf numFmtId="164" fontId="9" fillId="0" borderId="63" xfId="5" applyNumberFormat="1" applyFont="1" applyBorder="1" applyAlignment="1">
      <alignment horizontal="center"/>
    </xf>
    <xf numFmtId="164" fontId="9" fillId="0" borderId="64" xfId="5" applyNumberFormat="1" applyFont="1" applyBorder="1" applyAlignment="1">
      <alignment horizontal="center"/>
    </xf>
    <xf numFmtId="164" fontId="8" fillId="6" borderId="65" xfId="5" applyNumberFormat="1" applyFont="1" applyFill="1" applyBorder="1" applyAlignment="1">
      <alignment horizontal="center"/>
    </xf>
    <xf numFmtId="0" fontId="9" fillId="0" borderId="0" xfId="5" applyFont="1" applyAlignment="1">
      <alignment vertical="center"/>
    </xf>
    <xf numFmtId="2" fontId="8" fillId="0" borderId="0" xfId="5" applyNumberFormat="1" applyFont="1" applyAlignment="1">
      <alignment horizontal="center"/>
    </xf>
    <xf numFmtId="0" fontId="9" fillId="0" borderId="13" xfId="3" applyFont="1" applyFill="1" applyBorder="1" applyAlignment="1">
      <alignment vertical="center"/>
    </xf>
    <xf numFmtId="0" fontId="8" fillId="0" borderId="30" xfId="3" applyFont="1" applyFill="1" applyBorder="1" applyAlignment="1">
      <alignment vertical="center"/>
    </xf>
    <xf numFmtId="0" fontId="9" fillId="0" borderId="14" xfId="3" applyFont="1" applyFill="1" applyBorder="1" applyAlignment="1">
      <alignment vertical="center"/>
    </xf>
    <xf numFmtId="0" fontId="9" fillId="0" borderId="21" xfId="3" applyFont="1" applyFill="1" applyBorder="1" applyAlignment="1">
      <alignment vertical="center"/>
    </xf>
    <xf numFmtId="0" fontId="9" fillId="0" borderId="21" xfId="3" applyFont="1" applyBorder="1"/>
    <xf numFmtId="164" fontId="19" fillId="0" borderId="11" xfId="3" applyNumberFormat="1" applyFont="1" applyFill="1" applyBorder="1" applyAlignment="1">
      <alignment horizontal="center"/>
    </xf>
    <xf numFmtId="164" fontId="19" fillId="0" borderId="7" xfId="3" applyNumberFormat="1" applyFont="1" applyFill="1" applyBorder="1" applyAlignment="1">
      <alignment horizontal="center"/>
    </xf>
    <xf numFmtId="164" fontId="19" fillId="0" borderId="32" xfId="3" applyNumberFormat="1" applyFont="1" applyFill="1" applyBorder="1" applyAlignment="1">
      <alignment horizontal="center"/>
    </xf>
    <xf numFmtId="0" fontId="9" fillId="0" borderId="27" xfId="3" applyFont="1" applyFill="1" applyBorder="1" applyAlignment="1">
      <alignment vertical="center"/>
    </xf>
    <xf numFmtId="0" fontId="9" fillId="0" borderId="28" xfId="3" applyFont="1" applyFill="1" applyBorder="1" applyAlignment="1">
      <alignment vertical="center"/>
    </xf>
    <xf numFmtId="0" fontId="8" fillId="0" borderId="27" xfId="3" applyFont="1" applyFill="1" applyBorder="1" applyAlignment="1">
      <alignment vertical="center"/>
    </xf>
    <xf numFmtId="0" fontId="9" fillId="0" borderId="24" xfId="3" applyFont="1" applyFill="1" applyBorder="1" applyAlignment="1">
      <alignment vertical="center"/>
    </xf>
    <xf numFmtId="0" fontId="8" fillId="0" borderId="20" xfId="3" applyFont="1" applyFill="1" applyBorder="1" applyAlignment="1">
      <alignment vertical="center"/>
    </xf>
    <xf numFmtId="0" fontId="9" fillId="0" borderId="29" xfId="3" applyFont="1" applyFill="1" applyBorder="1" applyAlignment="1">
      <alignment vertical="center"/>
    </xf>
    <xf numFmtId="0" fontId="8" fillId="0" borderId="11" xfId="3" applyFont="1" applyFill="1" applyBorder="1" applyAlignment="1">
      <alignment vertical="center"/>
    </xf>
    <xf numFmtId="0" fontId="8" fillId="0" borderId="18" xfId="3" applyFont="1" applyBorder="1"/>
    <xf numFmtId="0" fontId="9" fillId="0" borderId="25" xfId="3" applyFont="1" applyFill="1" applyBorder="1" applyAlignment="1">
      <alignment vertical="center"/>
    </xf>
    <xf numFmtId="49" fontId="10" fillId="0" borderId="33" xfId="3" applyNumberFormat="1" applyFont="1" applyFill="1" applyBorder="1" applyAlignment="1">
      <alignment horizontal="center"/>
    </xf>
    <xf numFmtId="49" fontId="10" fillId="0" borderId="34" xfId="3" applyNumberFormat="1" applyFont="1" applyFill="1" applyBorder="1" applyAlignment="1">
      <alignment horizontal="center"/>
    </xf>
    <xf numFmtId="49" fontId="10" fillId="0" borderId="35" xfId="3" applyNumberFormat="1" applyFont="1" applyFill="1" applyBorder="1" applyAlignment="1">
      <alignment horizontal="center"/>
    </xf>
    <xf numFmtId="49" fontId="10" fillId="0" borderId="36" xfId="3" applyNumberFormat="1" applyFont="1" applyFill="1" applyBorder="1" applyAlignment="1">
      <alignment horizontal="center"/>
    </xf>
    <xf numFmtId="0" fontId="8" fillId="7" borderId="62" xfId="5" applyFont="1" applyFill="1" applyBorder="1" applyAlignment="1">
      <alignment horizontal="center"/>
    </xf>
    <xf numFmtId="0" fontId="9" fillId="7" borderId="63" xfId="5" applyFont="1" applyFill="1" applyBorder="1"/>
    <xf numFmtId="164" fontId="9" fillId="7" borderId="63" xfId="5" applyNumberFormat="1" applyFont="1" applyFill="1" applyBorder="1" applyAlignment="1">
      <alignment horizontal="center"/>
    </xf>
    <xf numFmtId="164" fontId="9" fillId="7" borderId="64" xfId="5" applyNumberFormat="1" applyFont="1" applyFill="1" applyBorder="1" applyAlignment="1">
      <alignment horizontal="center"/>
    </xf>
    <xf numFmtId="164" fontId="8" fillId="8" borderId="65" xfId="5" applyNumberFormat="1" applyFont="1" applyFill="1" applyBorder="1" applyAlignment="1">
      <alignment horizontal="center"/>
    </xf>
    <xf numFmtId="164" fontId="8" fillId="9" borderId="61" xfId="5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Fill="1" applyAlignment="1"/>
    <xf numFmtId="0" fontId="2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10" borderId="0" xfId="0" applyFont="1" applyFill="1" applyAlignment="1">
      <alignment horizontal="center"/>
    </xf>
    <xf numFmtId="0" fontId="0" fillId="10" borderId="0" xfId="0" applyFont="1" applyFill="1" applyAlignment="1"/>
    <xf numFmtId="0" fontId="25" fillId="11" borderId="0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23" fillId="10" borderId="0" xfId="0" applyFont="1" applyFill="1" applyAlignment="1">
      <alignment horizontal="right"/>
    </xf>
    <xf numFmtId="2" fontId="23" fillId="10" borderId="0" xfId="0" applyNumberFormat="1" applyFont="1" applyFill="1" applyAlignment="1">
      <alignment horizontal="right"/>
    </xf>
    <xf numFmtId="0" fontId="22" fillId="11" borderId="0" xfId="0" applyFont="1" applyFill="1" applyBorder="1" applyAlignment="1">
      <alignment horizontal="center"/>
    </xf>
    <xf numFmtId="0" fontId="0" fillId="10" borderId="0" xfId="0" applyFont="1" applyFill="1"/>
    <xf numFmtId="0" fontId="24" fillId="11" borderId="0" xfId="0" applyFont="1" applyFill="1" applyBorder="1" applyAlignment="1">
      <alignment horizontal="right"/>
    </xf>
    <xf numFmtId="0" fontId="8" fillId="10" borderId="16" xfId="3" applyFont="1" applyFill="1" applyBorder="1" applyAlignment="1">
      <alignment vertical="center"/>
    </xf>
    <xf numFmtId="0" fontId="8" fillId="10" borderId="6" xfId="3" applyFont="1" applyFill="1" applyBorder="1" applyAlignment="1">
      <alignment vertical="center"/>
    </xf>
    <xf numFmtId="0" fontId="9" fillId="10" borderId="7" xfId="3" applyFont="1" applyFill="1" applyBorder="1" applyAlignment="1">
      <alignment vertical="center"/>
    </xf>
    <xf numFmtId="0" fontId="9" fillId="10" borderId="9" xfId="3" applyFont="1" applyFill="1" applyBorder="1" applyAlignment="1">
      <alignment vertical="center"/>
    </xf>
    <xf numFmtId="0" fontId="9" fillId="10" borderId="8" xfId="3" applyFont="1" applyFill="1" applyBorder="1" applyAlignment="1">
      <alignment vertical="center"/>
    </xf>
    <xf numFmtId="0" fontId="9" fillId="10" borderId="6" xfId="3" applyFont="1" applyFill="1" applyBorder="1" applyAlignment="1">
      <alignment vertical="center"/>
    </xf>
    <xf numFmtId="0" fontId="9" fillId="10" borderId="23" xfId="3" applyFont="1" applyFill="1" applyBorder="1" applyAlignment="1">
      <alignment vertical="center"/>
    </xf>
    <xf numFmtId="0" fontId="8" fillId="10" borderId="17" xfId="3" applyFont="1" applyFill="1" applyBorder="1" applyAlignment="1">
      <alignment vertical="center"/>
    </xf>
    <xf numFmtId="0" fontId="9" fillId="10" borderId="18" xfId="3" applyFont="1" applyFill="1" applyBorder="1" applyAlignment="1">
      <alignment vertical="center"/>
    </xf>
    <xf numFmtId="0" fontId="9" fillId="10" borderId="17" xfId="3" applyFont="1" applyFill="1" applyBorder="1" applyAlignment="1">
      <alignment vertical="center"/>
    </xf>
    <xf numFmtId="0" fontId="9" fillId="10" borderId="19" xfId="3" applyFont="1" applyFill="1" applyBorder="1" applyAlignment="1">
      <alignment vertical="center"/>
    </xf>
    <xf numFmtId="0" fontId="19" fillId="10" borderId="20" xfId="3" applyFont="1" applyFill="1" applyBorder="1" applyAlignment="1">
      <alignment horizontal="center"/>
    </xf>
    <xf numFmtId="164" fontId="19" fillId="10" borderId="7" xfId="3" applyNumberFormat="1" applyFont="1" applyFill="1" applyBorder="1" applyAlignment="1">
      <alignment horizontal="center"/>
    </xf>
    <xf numFmtId="0" fontId="19" fillId="10" borderId="21" xfId="3" applyFont="1" applyFill="1" applyBorder="1" applyAlignment="1">
      <alignment horizontal="center"/>
    </xf>
    <xf numFmtId="164" fontId="19" fillId="10" borderId="4" xfId="3" applyNumberFormat="1" applyFont="1" applyFill="1" applyBorder="1" applyAlignment="1">
      <alignment horizontal="center"/>
    </xf>
    <xf numFmtId="49" fontId="10" fillId="10" borderId="34" xfId="3" applyNumberFormat="1" applyFont="1" applyFill="1" applyBorder="1" applyAlignment="1">
      <alignment horizontal="center"/>
    </xf>
    <xf numFmtId="0" fontId="11" fillId="10" borderId="17" xfId="3" applyFont="1" applyFill="1" applyBorder="1" applyAlignment="1">
      <alignment horizontal="center"/>
    </xf>
    <xf numFmtId="1" fontId="12" fillId="10" borderId="18" xfId="3" applyNumberFormat="1" applyFont="1" applyFill="1" applyBorder="1" applyAlignment="1">
      <alignment horizontal="center"/>
    </xf>
    <xf numFmtId="2" fontId="19" fillId="10" borderId="19" xfId="3" applyNumberFormat="1" applyFill="1" applyBorder="1"/>
    <xf numFmtId="0" fontId="19" fillId="10" borderId="0" xfId="3" applyFill="1"/>
    <xf numFmtId="0" fontId="3" fillId="0" borderId="13" xfId="3" applyFont="1" applyBorder="1" applyAlignment="1">
      <alignment horizontal="center" textRotation="90" wrapText="1"/>
    </xf>
    <xf numFmtId="0" fontId="3" fillId="0" borderId="20" xfId="3" applyFont="1" applyBorder="1" applyAlignment="1">
      <alignment horizontal="center" textRotation="90" wrapText="1"/>
    </xf>
    <xf numFmtId="0" fontId="3" fillId="0" borderId="38" xfId="3" applyFont="1" applyBorder="1" applyAlignment="1">
      <alignment horizontal="center" textRotation="90" wrapText="1"/>
    </xf>
    <xf numFmtId="2" fontId="3" fillId="0" borderId="11" xfId="3" applyNumberFormat="1" applyFont="1" applyBorder="1" applyAlignment="1">
      <alignment horizontal="center" textRotation="90" wrapText="1"/>
    </xf>
    <xf numFmtId="2" fontId="3" fillId="0" borderId="18" xfId="3" applyNumberFormat="1" applyFont="1" applyBorder="1" applyAlignment="1">
      <alignment horizontal="center" textRotation="90" wrapText="1"/>
    </xf>
    <xf numFmtId="2" fontId="3" fillId="0" borderId="39" xfId="3" applyNumberFormat="1" applyFont="1" applyBorder="1" applyAlignment="1">
      <alignment horizontal="center" textRotation="90" wrapText="1"/>
    </xf>
    <xf numFmtId="2" fontId="3" fillId="0" borderId="12" xfId="3" applyNumberFormat="1" applyFont="1" applyBorder="1" applyAlignment="1">
      <alignment horizontal="center" textRotation="90" wrapText="1"/>
    </xf>
    <xf numFmtId="2" fontId="3" fillId="0" borderId="19" xfId="3" applyNumberFormat="1" applyFont="1" applyBorder="1" applyAlignment="1">
      <alignment horizontal="center" textRotation="90" wrapText="1"/>
    </xf>
    <xf numFmtId="2" fontId="3" fillId="0" borderId="40" xfId="3" applyNumberFormat="1" applyFont="1" applyBorder="1" applyAlignment="1">
      <alignment horizontal="center" textRotation="90" wrapText="1"/>
    </xf>
    <xf numFmtId="0" fontId="6" fillId="0" borderId="41" xfId="3" applyFont="1" applyFill="1" applyBorder="1" applyAlignment="1">
      <alignment horizontal="center" vertical="center"/>
    </xf>
    <xf numFmtId="0" fontId="19" fillId="0" borderId="2" xfId="3" applyBorder="1" applyAlignment="1"/>
    <xf numFmtId="0" fontId="7" fillId="0" borderId="41" xfId="3" applyFont="1" applyFill="1" applyBorder="1" applyAlignment="1">
      <alignment horizontal="center" vertical="center" wrapText="1"/>
    </xf>
    <xf numFmtId="0" fontId="7" fillId="0" borderId="42" xfId="3" applyFont="1" applyFill="1" applyBorder="1" applyAlignment="1">
      <alignment horizontal="center" vertical="center" wrapText="1"/>
    </xf>
    <xf numFmtId="0" fontId="7" fillId="0" borderId="43" xfId="3" applyFont="1" applyFill="1" applyBorder="1" applyAlignment="1">
      <alignment horizontal="center" vertical="center" wrapText="1"/>
    </xf>
    <xf numFmtId="0" fontId="19" fillId="0" borderId="44" xfId="3" applyBorder="1" applyAlignment="1">
      <alignment horizontal="center" vertical="center" wrapText="1"/>
    </xf>
    <xf numFmtId="0" fontId="7" fillId="0" borderId="44" xfId="3" applyFont="1" applyFill="1" applyBorder="1" applyAlignment="1">
      <alignment horizontal="center" vertical="center" wrapText="1"/>
    </xf>
    <xf numFmtId="0" fontId="7" fillId="0" borderId="45" xfId="3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/>
    </xf>
    <xf numFmtId="0" fontId="1" fillId="0" borderId="41" xfId="3" applyFont="1" applyFill="1" applyBorder="1" applyAlignment="1">
      <alignment horizontal="center" vertical="center"/>
    </xf>
    <xf numFmtId="0" fontId="2" fillId="0" borderId="42" xfId="3" applyFont="1" applyBorder="1"/>
    <xf numFmtId="0" fontId="2" fillId="0" borderId="48" xfId="3" applyFont="1" applyBorder="1"/>
    <xf numFmtId="0" fontId="2" fillId="0" borderId="49" xfId="3" applyFont="1" applyBorder="1"/>
    <xf numFmtId="0" fontId="3" fillId="0" borderId="10" xfId="3" applyFont="1" applyFill="1" applyBorder="1" applyAlignment="1">
      <alignment horizontal="center" textRotation="90"/>
    </xf>
    <xf numFmtId="0" fontId="3" fillId="0" borderId="17" xfId="3" applyFont="1" applyFill="1" applyBorder="1" applyAlignment="1">
      <alignment horizontal="center" textRotation="90"/>
    </xf>
    <xf numFmtId="0" fontId="3" fillId="0" borderId="50" xfId="3" applyFont="1" applyFill="1" applyBorder="1" applyAlignment="1">
      <alignment horizontal="center" textRotation="90"/>
    </xf>
    <xf numFmtId="0" fontId="3" fillId="0" borderId="38" xfId="3" applyFont="1" applyFill="1" applyBorder="1" applyAlignment="1">
      <alignment horizontal="center" textRotation="90"/>
    </xf>
    <xf numFmtId="0" fontId="3" fillId="0" borderId="11" xfId="3" applyFont="1" applyFill="1" applyBorder="1" applyAlignment="1">
      <alignment horizontal="center" textRotation="90" wrapText="1"/>
    </xf>
    <xf numFmtId="0" fontId="3" fillId="0" borderId="18" xfId="3" applyFont="1" applyFill="1" applyBorder="1" applyAlignment="1">
      <alignment horizontal="center" textRotation="90" wrapText="1"/>
    </xf>
    <xf numFmtId="0" fontId="3" fillId="0" borderId="39" xfId="3" applyFont="1" applyFill="1" applyBorder="1" applyAlignment="1">
      <alignment horizontal="center" textRotation="90" wrapText="1"/>
    </xf>
    <xf numFmtId="0" fontId="3" fillId="0" borderId="12" xfId="3" applyFont="1" applyFill="1" applyBorder="1" applyAlignment="1">
      <alignment horizontal="center" textRotation="90" wrapText="1"/>
    </xf>
    <xf numFmtId="0" fontId="3" fillId="0" borderId="19" xfId="3" applyFont="1" applyFill="1" applyBorder="1" applyAlignment="1">
      <alignment horizontal="center" textRotation="90" wrapText="1"/>
    </xf>
    <xf numFmtId="0" fontId="3" fillId="0" borderId="40" xfId="3" applyFont="1" applyFill="1" applyBorder="1" applyAlignment="1">
      <alignment horizontal="center" textRotation="90" wrapText="1"/>
    </xf>
    <xf numFmtId="0" fontId="4" fillId="0" borderId="15" xfId="3" applyFont="1" applyFill="1" applyBorder="1" applyAlignment="1">
      <alignment horizontal="center" wrapText="1"/>
    </xf>
    <xf numFmtId="0" fontId="4" fillId="0" borderId="4" xfId="3" applyFont="1" applyFill="1" applyBorder="1" applyAlignment="1">
      <alignment horizontal="center" wrapText="1"/>
    </xf>
    <xf numFmtId="0" fontId="4" fillId="0" borderId="3" xfId="3" applyFont="1" applyFill="1" applyBorder="1" applyAlignment="1">
      <alignment horizontal="center" wrapText="1"/>
    </xf>
    <xf numFmtId="0" fontId="5" fillId="0" borderId="15" xfId="3" applyFont="1" applyFill="1" applyBorder="1" applyAlignment="1">
      <alignment horizontal="center" textRotation="90" wrapText="1"/>
    </xf>
    <xf numFmtId="0" fontId="5" fillId="0" borderId="4" xfId="3" applyFont="1" applyFill="1" applyBorder="1" applyAlignment="1">
      <alignment horizontal="center" textRotation="90" wrapText="1"/>
    </xf>
    <xf numFmtId="0" fontId="5" fillId="0" borderId="3" xfId="3" applyFont="1" applyFill="1" applyBorder="1" applyAlignment="1">
      <alignment horizontal="center" textRotation="90" wrapText="1"/>
    </xf>
    <xf numFmtId="0" fontId="15" fillId="0" borderId="31" xfId="5" applyFont="1" applyBorder="1" applyAlignment="1">
      <alignment horizontal="center" vertical="center" wrapText="1"/>
    </xf>
    <xf numFmtId="0" fontId="16" fillId="0" borderId="1" xfId="5" applyFont="1" applyBorder="1"/>
    <xf numFmtId="0" fontId="16" fillId="0" borderId="37" xfId="5" applyFont="1" applyBorder="1"/>
  </cellXfs>
  <cellStyles count="11">
    <cellStyle name="Hodnota kontingenční tabulky" xfId="1"/>
    <cellStyle name="Kategorie kontingenční tabulky" xfId="2"/>
    <cellStyle name="normální" xfId="0" builtinId="0"/>
    <cellStyle name="Normální 2" xfId="3"/>
    <cellStyle name="Normální 2 2" xfId="4"/>
    <cellStyle name="Normální 2 3" xfId="5"/>
    <cellStyle name="Normální 3" xfId="6"/>
    <cellStyle name="Pole kontingenční tabulky" xfId="7"/>
    <cellStyle name="Roh kontingenční tabulky" xfId="8"/>
    <cellStyle name="Titulek kontingenční  tabulky" xfId="9"/>
    <cellStyle name="Výsledek kontingenční tabulky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76200</xdr:rowOff>
    </xdr:from>
    <xdr:to>
      <xdr:col>1</xdr:col>
      <xdr:colOff>257175</xdr:colOff>
      <xdr:row>1</xdr:row>
      <xdr:rowOff>514350</xdr:rowOff>
    </xdr:to>
    <xdr:pic>
      <xdr:nvPicPr>
        <xdr:cNvPr id="206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238125"/>
          <a:ext cx="581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1"/>
  <sheetViews>
    <sheetView workbookViewId="0">
      <pane ySplit="2" topLeftCell="A3" activePane="bottomLeft" state="frozen"/>
      <selection pane="bottomLeft" activeCell="B21" sqref="B21"/>
    </sheetView>
  </sheetViews>
  <sheetFormatPr defaultColWidth="14.42578125" defaultRowHeight="15" customHeight="1"/>
  <cols>
    <col min="1" max="1" width="5" customWidth="1"/>
    <col min="2" max="3" width="30.7109375" customWidth="1"/>
    <col min="4" max="9" width="10.7109375" customWidth="1"/>
    <col min="10" max="10" width="8.7109375" customWidth="1"/>
    <col min="11" max="11" width="3.7109375" customWidth="1"/>
    <col min="12" max="12" width="5.7109375" customWidth="1"/>
    <col min="13" max="26" width="8.7109375" customWidth="1"/>
  </cols>
  <sheetData>
    <row r="1" spans="1:14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22</v>
      </c>
    </row>
    <row r="2" spans="1:14" ht="14.25" customHeight="1">
      <c r="A2" s="11" t="s">
        <v>1</v>
      </c>
      <c r="B2" s="11" t="s">
        <v>2</v>
      </c>
      <c r="C2" s="11" t="s">
        <v>3</v>
      </c>
      <c r="D2" s="11" t="s">
        <v>219</v>
      </c>
      <c r="E2" s="11" t="s">
        <v>220</v>
      </c>
      <c r="F2" s="11" t="s">
        <v>0</v>
      </c>
      <c r="G2" s="18" t="s">
        <v>5</v>
      </c>
      <c r="H2" s="11" t="s">
        <v>22</v>
      </c>
      <c r="I2" s="11"/>
      <c r="J2" s="14"/>
      <c r="K2" s="14"/>
      <c r="L2" s="14"/>
      <c r="M2" s="14" t="s">
        <v>221</v>
      </c>
      <c r="N2" s="10"/>
    </row>
    <row r="3" spans="1:14" s="137" customFormat="1" ht="14.25" customHeight="1">
      <c r="A3" s="136">
        <v>5</v>
      </c>
      <c r="B3" s="137" t="s">
        <v>13</v>
      </c>
      <c r="C3" s="137" t="s">
        <v>12</v>
      </c>
      <c r="D3" s="136">
        <v>1</v>
      </c>
      <c r="E3" s="136">
        <v>2</v>
      </c>
      <c r="F3" s="136">
        <f t="shared" ref="F3:F11" si="0">SUM(D3:E3)</f>
        <v>3</v>
      </c>
      <c r="G3" s="138">
        <v>1</v>
      </c>
      <c r="H3" s="139">
        <f t="shared" ref="H3:H11" si="1">IF(F3&lt;=$M$3,$L$3,IF(F3&lt;=$M$4,$L$4,IF(F3&lt;=$M$5,$L$5,IF(F3&lt;=$M$6,$L$6,IF(F3&lt;=$M$7,$L$7,IF(F3&lt;=$M$8,$L$8,$L$9))))))</f>
        <v>16</v>
      </c>
      <c r="I3" s="136"/>
      <c r="J3" s="140"/>
      <c r="K3" s="140">
        <v>1</v>
      </c>
      <c r="L3" s="140">
        <v>16</v>
      </c>
      <c r="M3" s="141">
        <f>K3*($F$11-$F$3)/7+$F$3</f>
        <v>4.7142857142857144</v>
      </c>
    </row>
    <row r="4" spans="1:14" ht="14.25" customHeight="1">
      <c r="A4" s="9">
        <v>8</v>
      </c>
      <c r="B4" s="130" t="s">
        <v>16</v>
      </c>
      <c r="C4" s="1" t="s">
        <v>17</v>
      </c>
      <c r="D4" s="9">
        <v>2</v>
      </c>
      <c r="E4" s="9">
        <v>3</v>
      </c>
      <c r="F4" s="9">
        <f t="shared" si="0"/>
        <v>5</v>
      </c>
      <c r="G4" s="13">
        <v>2</v>
      </c>
      <c r="H4" s="14">
        <f t="shared" si="1"/>
        <v>12</v>
      </c>
      <c r="I4" s="9"/>
      <c r="J4" s="4"/>
      <c r="K4" s="4">
        <v>2</v>
      </c>
      <c r="L4" s="4">
        <v>12</v>
      </c>
      <c r="M4" s="5">
        <f t="shared" ref="M4:M9" si="2">K4*($F$11-$F$3)/7+$F$3</f>
        <v>6.4285714285714288</v>
      </c>
    </row>
    <row r="5" spans="1:14" s="137" customFormat="1" ht="14.25" customHeight="1">
      <c r="A5" s="136">
        <v>6</v>
      </c>
      <c r="B5" s="137" t="s">
        <v>14</v>
      </c>
      <c r="C5" s="137" t="s">
        <v>12</v>
      </c>
      <c r="D5" s="136">
        <v>4</v>
      </c>
      <c r="E5" s="136">
        <v>4</v>
      </c>
      <c r="F5" s="136">
        <f t="shared" si="0"/>
        <v>8</v>
      </c>
      <c r="G5" s="138">
        <v>3</v>
      </c>
      <c r="H5" s="139">
        <f t="shared" si="1"/>
        <v>9</v>
      </c>
      <c r="I5" s="136"/>
      <c r="J5" s="140"/>
      <c r="K5" s="140">
        <v>3</v>
      </c>
      <c r="L5" s="140">
        <v>9</v>
      </c>
      <c r="M5" s="141">
        <f t="shared" si="2"/>
        <v>8.1428571428571423</v>
      </c>
    </row>
    <row r="6" spans="1:14" ht="14.25" customHeight="1">
      <c r="A6" s="9">
        <v>1</v>
      </c>
      <c r="B6" s="130" t="s">
        <v>6</v>
      </c>
      <c r="C6" s="1" t="s">
        <v>7</v>
      </c>
      <c r="D6" s="9">
        <v>3</v>
      </c>
      <c r="E6" s="9">
        <v>6</v>
      </c>
      <c r="F6" s="9">
        <f t="shared" si="0"/>
        <v>9</v>
      </c>
      <c r="G6" s="13">
        <v>4</v>
      </c>
      <c r="H6" s="14">
        <f t="shared" si="1"/>
        <v>6</v>
      </c>
      <c r="I6" s="9"/>
      <c r="J6" s="4"/>
      <c r="K6" s="4">
        <v>4</v>
      </c>
      <c r="L6" s="4">
        <v>6</v>
      </c>
      <c r="M6" s="5">
        <f t="shared" si="2"/>
        <v>9.8571428571428577</v>
      </c>
      <c r="N6" s="8"/>
    </row>
    <row r="7" spans="1:14" ht="14.25" customHeight="1">
      <c r="A7" s="9">
        <v>10</v>
      </c>
      <c r="B7" s="130" t="s">
        <v>20</v>
      </c>
      <c r="C7" s="1" t="s">
        <v>19</v>
      </c>
      <c r="D7" s="9">
        <v>8</v>
      </c>
      <c r="E7" s="9">
        <v>1</v>
      </c>
      <c r="F7" s="9">
        <f t="shared" si="0"/>
        <v>9</v>
      </c>
      <c r="G7" s="13">
        <v>5</v>
      </c>
      <c r="H7" s="14">
        <f t="shared" si="1"/>
        <v>6</v>
      </c>
      <c r="I7" s="9"/>
      <c r="J7" s="4"/>
      <c r="K7" s="4">
        <v>5</v>
      </c>
      <c r="L7" s="4">
        <v>4</v>
      </c>
      <c r="M7" s="5">
        <f t="shared" si="2"/>
        <v>11.571428571428571</v>
      </c>
      <c r="N7" s="8"/>
    </row>
    <row r="8" spans="1:14" ht="14.25" customHeight="1">
      <c r="A8" s="9">
        <v>9</v>
      </c>
      <c r="B8" s="130" t="s">
        <v>18</v>
      </c>
      <c r="C8" s="1" t="s">
        <v>19</v>
      </c>
      <c r="D8" s="9">
        <v>5</v>
      </c>
      <c r="E8" s="9">
        <v>7</v>
      </c>
      <c r="F8" s="9">
        <f t="shared" si="0"/>
        <v>12</v>
      </c>
      <c r="G8" s="13">
        <v>6</v>
      </c>
      <c r="H8" s="14">
        <f t="shared" si="1"/>
        <v>2</v>
      </c>
      <c r="I8" s="9"/>
      <c r="J8" s="4"/>
      <c r="K8" s="4">
        <v>6</v>
      </c>
      <c r="L8" s="4">
        <v>2</v>
      </c>
      <c r="M8" s="5">
        <f t="shared" si="2"/>
        <v>13.285714285714286</v>
      </c>
      <c r="N8" s="8"/>
    </row>
    <row r="9" spans="1:14" s="137" customFormat="1" ht="14.25" customHeight="1">
      <c r="A9" s="136">
        <v>4</v>
      </c>
      <c r="B9" s="137" t="s">
        <v>11</v>
      </c>
      <c r="C9" s="137" t="s">
        <v>12</v>
      </c>
      <c r="D9" s="136">
        <v>6</v>
      </c>
      <c r="E9" s="136">
        <v>9</v>
      </c>
      <c r="F9" s="136">
        <f t="shared" si="0"/>
        <v>15</v>
      </c>
      <c r="G9" s="138">
        <v>7</v>
      </c>
      <c r="H9" s="139">
        <f t="shared" si="1"/>
        <v>1</v>
      </c>
      <c r="I9" s="136"/>
      <c r="J9" s="140"/>
      <c r="K9" s="140">
        <v>7</v>
      </c>
      <c r="L9" s="140">
        <v>1</v>
      </c>
      <c r="M9" s="141">
        <f t="shared" si="2"/>
        <v>15</v>
      </c>
    </row>
    <row r="10" spans="1:14" ht="14.25" customHeight="1">
      <c r="A10" s="9">
        <v>7</v>
      </c>
      <c r="B10" s="130" t="s">
        <v>273</v>
      </c>
      <c r="C10" s="1" t="s">
        <v>15</v>
      </c>
      <c r="D10" s="9">
        <v>7</v>
      </c>
      <c r="E10" s="9">
        <v>8</v>
      </c>
      <c r="F10" s="9">
        <f t="shared" si="0"/>
        <v>15</v>
      </c>
      <c r="G10" s="13">
        <v>7</v>
      </c>
      <c r="H10" s="14">
        <f t="shared" si="1"/>
        <v>1</v>
      </c>
      <c r="I10" s="9"/>
    </row>
    <row r="11" spans="1:14" ht="14.25" customHeight="1">
      <c r="A11" s="9">
        <v>2</v>
      </c>
      <c r="B11" s="130" t="s">
        <v>8</v>
      </c>
      <c r="C11" s="1" t="s">
        <v>7</v>
      </c>
      <c r="D11" s="9">
        <v>10</v>
      </c>
      <c r="E11" s="9">
        <v>5</v>
      </c>
      <c r="F11" s="9">
        <f t="shared" si="0"/>
        <v>15</v>
      </c>
      <c r="G11" s="13">
        <v>7</v>
      </c>
      <c r="H11" s="14">
        <f t="shared" si="1"/>
        <v>1</v>
      </c>
      <c r="I11" s="9"/>
    </row>
    <row r="12" spans="1:14" ht="14.25" customHeight="1">
      <c r="A12" s="9">
        <v>3</v>
      </c>
      <c r="B12" s="130" t="s">
        <v>9</v>
      </c>
      <c r="C12" s="1" t="s">
        <v>10</v>
      </c>
      <c r="D12" s="9">
        <v>9</v>
      </c>
      <c r="E12" s="9" t="s">
        <v>21</v>
      </c>
      <c r="F12" s="9" t="s">
        <v>21</v>
      </c>
      <c r="G12" s="13" t="s">
        <v>21</v>
      </c>
      <c r="H12" s="14" t="s">
        <v>21</v>
      </c>
      <c r="I12" s="12"/>
    </row>
    <row r="13" spans="1:14" ht="14.25" customHeight="1"/>
    <row r="14" spans="1:14" ht="14.25" customHeight="1"/>
    <row r="15" spans="1:14" ht="14.25" customHeight="1"/>
    <row r="16" spans="1:1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23622047244094491" right="0.23622047244094491" top="0.74803149606299213" bottom="0.74803149606299213" header="0" footer="0"/>
  <pageSetup paperSize="9" orientation="landscape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74"/>
  <sheetViews>
    <sheetView workbookViewId="0">
      <pane ySplit="2" topLeftCell="A3" activePane="bottomLeft" state="frozen"/>
      <selection pane="bottomLeft" activeCell="C6" sqref="C6"/>
    </sheetView>
  </sheetViews>
  <sheetFormatPr defaultColWidth="14.42578125" defaultRowHeight="15" customHeight="1"/>
  <cols>
    <col min="1" max="1" width="5" customWidth="1"/>
    <col min="2" max="2" width="30.7109375" style="132" customWidth="1"/>
    <col min="3" max="3" width="30.7109375" customWidth="1"/>
    <col min="4" max="9" width="10.7109375" customWidth="1"/>
    <col min="10" max="10" width="8.7109375" customWidth="1"/>
    <col min="11" max="11" width="3.7109375" customWidth="1"/>
    <col min="12" max="12" width="5.7109375" customWidth="1"/>
    <col min="13" max="27" width="8.7109375" customWidth="1"/>
  </cols>
  <sheetData>
    <row r="1" spans="1:14" ht="15" customHeight="1">
      <c r="A1" s="14"/>
      <c r="B1" s="133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22</v>
      </c>
      <c r="N1" s="12"/>
    </row>
    <row r="2" spans="1:14" ht="14.25" customHeight="1">
      <c r="A2" s="11" t="s">
        <v>1</v>
      </c>
      <c r="B2" s="134" t="s">
        <v>2</v>
      </c>
      <c r="C2" s="11" t="s">
        <v>3</v>
      </c>
      <c r="D2" s="11" t="s">
        <v>220</v>
      </c>
      <c r="E2" s="11" t="s">
        <v>219</v>
      </c>
      <c r="F2" s="11" t="s">
        <v>0</v>
      </c>
      <c r="G2" s="18" t="s">
        <v>5</v>
      </c>
      <c r="H2" s="15" t="s">
        <v>22</v>
      </c>
      <c r="I2" s="15"/>
      <c r="J2" s="14"/>
      <c r="K2" s="14"/>
      <c r="L2" s="14"/>
      <c r="M2" s="14" t="s">
        <v>221</v>
      </c>
      <c r="N2" s="12"/>
    </row>
    <row r="3" spans="1:14" ht="14.25" customHeight="1">
      <c r="A3" s="9">
        <v>30</v>
      </c>
      <c r="B3" s="135" t="s">
        <v>50</v>
      </c>
      <c r="C3" s="1" t="s">
        <v>15</v>
      </c>
      <c r="D3" s="9">
        <v>1</v>
      </c>
      <c r="E3" s="9">
        <v>3.5</v>
      </c>
      <c r="F3" s="9">
        <f t="shared" ref="F3:F50" si="0">SUM(D3:E3)</f>
        <v>4.5</v>
      </c>
      <c r="G3" s="13">
        <v>1</v>
      </c>
      <c r="H3" s="14">
        <f t="shared" ref="H3:H50" si="1">IF(F3&lt;=$M$3,$L$3,IF(F3&lt;=$M$4,$L$4,IF(F3&lt;=$M$5,$L$5,IF(F3&lt;=$M$6,$L$6,IF(F3&lt;=$M$7,$L$7,IF(F3&lt;=$M$8,$L$8,$L$9))))))</f>
        <v>16</v>
      </c>
      <c r="I3" s="9"/>
      <c r="J3" s="4"/>
      <c r="K3" s="4">
        <v>1</v>
      </c>
      <c r="L3" s="4">
        <v>16</v>
      </c>
      <c r="M3" s="5">
        <f>K3*($F$50-$F$3)/7+$F$3</f>
        <v>16.857142857142858</v>
      </c>
      <c r="N3" s="5"/>
    </row>
    <row r="4" spans="1:14" ht="14.25" customHeight="1">
      <c r="A4" s="9">
        <v>28</v>
      </c>
      <c r="B4" s="135" t="s">
        <v>48</v>
      </c>
      <c r="C4" s="1" t="s">
        <v>43</v>
      </c>
      <c r="D4" s="9">
        <v>2</v>
      </c>
      <c r="E4" s="9">
        <v>14</v>
      </c>
      <c r="F4" s="9">
        <f t="shared" si="0"/>
        <v>16</v>
      </c>
      <c r="G4" s="13">
        <v>2</v>
      </c>
      <c r="H4" s="14">
        <f t="shared" si="1"/>
        <v>16</v>
      </c>
      <c r="I4" s="9"/>
      <c r="J4" s="4"/>
      <c r="K4" s="4">
        <v>2</v>
      </c>
      <c r="L4" s="4">
        <v>12</v>
      </c>
      <c r="M4" s="5">
        <f t="shared" ref="M4:M9" si="2">K4*($F$50-$F$3)/7+$F$3</f>
        <v>29.214285714285715</v>
      </c>
      <c r="N4" s="5"/>
    </row>
    <row r="5" spans="1:14" ht="14.25" customHeight="1">
      <c r="A5" s="9">
        <v>14</v>
      </c>
      <c r="B5" s="132" t="s">
        <v>277</v>
      </c>
      <c r="C5" s="1" t="s">
        <v>34</v>
      </c>
      <c r="D5" s="9">
        <v>8</v>
      </c>
      <c r="E5" s="9">
        <v>12</v>
      </c>
      <c r="F5" s="9">
        <f t="shared" si="0"/>
        <v>20</v>
      </c>
      <c r="G5" s="13">
        <v>3</v>
      </c>
      <c r="H5" s="14">
        <f t="shared" si="1"/>
        <v>12</v>
      </c>
      <c r="I5" s="9"/>
      <c r="J5" s="4"/>
      <c r="K5" s="4">
        <v>3</v>
      </c>
      <c r="L5" s="4">
        <v>9</v>
      </c>
      <c r="M5" s="5">
        <f t="shared" si="2"/>
        <v>41.571428571428569</v>
      </c>
      <c r="N5" s="5"/>
    </row>
    <row r="6" spans="1:14" s="137" customFormat="1" ht="14.25" customHeight="1">
      <c r="A6" s="136">
        <v>20</v>
      </c>
      <c r="B6" s="137" t="s">
        <v>39</v>
      </c>
      <c r="C6" s="137" t="s">
        <v>12</v>
      </c>
      <c r="D6" s="136">
        <v>19.5</v>
      </c>
      <c r="E6" s="136">
        <v>6</v>
      </c>
      <c r="F6" s="136">
        <f t="shared" si="0"/>
        <v>25.5</v>
      </c>
      <c r="G6" s="138">
        <v>4</v>
      </c>
      <c r="H6" s="139">
        <f t="shared" si="1"/>
        <v>12</v>
      </c>
      <c r="I6" s="136"/>
      <c r="J6" s="140"/>
      <c r="K6" s="140">
        <v>4</v>
      </c>
      <c r="L6" s="140">
        <v>6</v>
      </c>
      <c r="M6" s="141">
        <f t="shared" si="2"/>
        <v>53.928571428571431</v>
      </c>
      <c r="N6" s="141"/>
    </row>
    <row r="7" spans="1:14" ht="14.25" customHeight="1">
      <c r="A7" s="9">
        <v>9</v>
      </c>
      <c r="B7" s="135" t="s">
        <v>32</v>
      </c>
      <c r="C7" s="1" t="s">
        <v>7</v>
      </c>
      <c r="D7" s="9">
        <v>7</v>
      </c>
      <c r="E7" s="9">
        <v>20.5</v>
      </c>
      <c r="F7" s="9">
        <f t="shared" si="0"/>
        <v>27.5</v>
      </c>
      <c r="G7" s="13">
        <v>5</v>
      </c>
      <c r="H7" s="14">
        <f t="shared" si="1"/>
        <v>12</v>
      </c>
      <c r="I7" s="9"/>
      <c r="J7" s="4"/>
      <c r="K7" s="4">
        <v>5</v>
      </c>
      <c r="L7" s="4">
        <v>4</v>
      </c>
      <c r="M7" s="5">
        <f t="shared" si="2"/>
        <v>66.285714285714278</v>
      </c>
      <c r="N7" s="5"/>
    </row>
    <row r="8" spans="1:14" ht="14.25" customHeight="1">
      <c r="A8" s="9">
        <v>1</v>
      </c>
      <c r="B8" s="135" t="s">
        <v>23</v>
      </c>
      <c r="C8" s="1" t="s">
        <v>119</v>
      </c>
      <c r="D8" s="9">
        <v>27</v>
      </c>
      <c r="E8" s="9">
        <v>3.5</v>
      </c>
      <c r="F8" s="9">
        <f t="shared" si="0"/>
        <v>30.5</v>
      </c>
      <c r="G8" s="13">
        <v>6</v>
      </c>
      <c r="H8" s="14">
        <f t="shared" si="1"/>
        <v>9</v>
      </c>
      <c r="I8" s="9"/>
      <c r="J8" s="4"/>
      <c r="K8" s="4">
        <v>6</v>
      </c>
      <c r="L8" s="4">
        <v>2</v>
      </c>
      <c r="M8" s="5">
        <f t="shared" si="2"/>
        <v>78.642857142857139</v>
      </c>
      <c r="N8" s="5"/>
    </row>
    <row r="9" spans="1:14" ht="14.25" customHeight="1">
      <c r="A9" s="9">
        <v>27</v>
      </c>
      <c r="B9" s="135" t="s">
        <v>47</v>
      </c>
      <c r="C9" s="1" t="s">
        <v>43</v>
      </c>
      <c r="D9" s="9">
        <v>14</v>
      </c>
      <c r="E9" s="9">
        <v>20.5</v>
      </c>
      <c r="F9" s="9">
        <f t="shared" si="0"/>
        <v>34.5</v>
      </c>
      <c r="G9" s="13">
        <v>7</v>
      </c>
      <c r="H9" s="14">
        <f t="shared" si="1"/>
        <v>9</v>
      </c>
      <c r="I9" s="9"/>
      <c r="J9" s="4"/>
      <c r="K9" s="4">
        <v>7</v>
      </c>
      <c r="L9" s="4">
        <v>1</v>
      </c>
      <c r="M9" s="5">
        <f t="shared" si="2"/>
        <v>91</v>
      </c>
      <c r="N9" s="5"/>
    </row>
    <row r="10" spans="1:14" ht="14.25" customHeight="1">
      <c r="A10" s="9">
        <v>10</v>
      </c>
      <c r="B10" s="135" t="s">
        <v>33</v>
      </c>
      <c r="C10" s="1" t="s">
        <v>7</v>
      </c>
      <c r="D10" s="9">
        <v>24</v>
      </c>
      <c r="E10" s="9">
        <v>11</v>
      </c>
      <c r="F10" s="9">
        <f t="shared" si="0"/>
        <v>35</v>
      </c>
      <c r="G10" s="13">
        <v>8</v>
      </c>
      <c r="H10" s="14">
        <f t="shared" si="1"/>
        <v>9</v>
      </c>
      <c r="I10" s="9"/>
    </row>
    <row r="11" spans="1:14" ht="14.25" customHeight="1">
      <c r="A11" s="9">
        <v>15</v>
      </c>
      <c r="B11" s="135" t="s">
        <v>35</v>
      </c>
      <c r="C11" s="1" t="s">
        <v>34</v>
      </c>
      <c r="D11" s="9">
        <v>31</v>
      </c>
      <c r="E11" s="9">
        <v>5</v>
      </c>
      <c r="F11" s="9">
        <f t="shared" si="0"/>
        <v>36</v>
      </c>
      <c r="G11" s="13">
        <v>9</v>
      </c>
      <c r="H11" s="14">
        <f t="shared" si="1"/>
        <v>9</v>
      </c>
      <c r="I11" s="9"/>
    </row>
    <row r="12" spans="1:14" ht="14.25" customHeight="1">
      <c r="A12" s="9">
        <v>8</v>
      </c>
      <c r="B12" s="135" t="s">
        <v>31</v>
      </c>
      <c r="C12" s="1" t="s">
        <v>7</v>
      </c>
      <c r="D12" s="9">
        <v>29</v>
      </c>
      <c r="E12" s="9">
        <v>7.5</v>
      </c>
      <c r="F12" s="9">
        <f t="shared" si="0"/>
        <v>36.5</v>
      </c>
      <c r="G12" s="13">
        <v>10</v>
      </c>
      <c r="H12" s="14">
        <f t="shared" si="1"/>
        <v>9</v>
      </c>
      <c r="I12" s="9"/>
    </row>
    <row r="13" spans="1:14" ht="14.25" customHeight="1">
      <c r="A13" s="9">
        <v>25</v>
      </c>
      <c r="B13" s="135" t="s">
        <v>45</v>
      </c>
      <c r="C13" s="1" t="s">
        <v>43</v>
      </c>
      <c r="D13" s="9">
        <v>21</v>
      </c>
      <c r="E13" s="9">
        <v>16</v>
      </c>
      <c r="F13" s="9">
        <f t="shared" si="0"/>
        <v>37</v>
      </c>
      <c r="G13" s="13">
        <v>11</v>
      </c>
      <c r="H13" s="14">
        <f t="shared" si="1"/>
        <v>9</v>
      </c>
      <c r="I13" s="9"/>
    </row>
    <row r="14" spans="1:14" ht="14.25" customHeight="1">
      <c r="A14" s="9">
        <v>46</v>
      </c>
      <c r="B14" s="135" t="s">
        <v>66</v>
      </c>
      <c r="C14" s="1" t="s">
        <v>62</v>
      </c>
      <c r="D14" s="9">
        <v>18</v>
      </c>
      <c r="E14" s="9">
        <v>19</v>
      </c>
      <c r="F14" s="9">
        <f t="shared" si="0"/>
        <v>37</v>
      </c>
      <c r="G14" s="13">
        <v>11</v>
      </c>
      <c r="H14" s="14">
        <f t="shared" si="1"/>
        <v>9</v>
      </c>
      <c r="I14" s="9"/>
    </row>
    <row r="15" spans="1:14" ht="14.25" customHeight="1">
      <c r="A15" s="9">
        <v>2</v>
      </c>
      <c r="B15" s="135" t="s">
        <v>24</v>
      </c>
      <c r="C15" s="130" t="s">
        <v>119</v>
      </c>
      <c r="D15" s="9">
        <v>4</v>
      </c>
      <c r="E15" s="9">
        <v>33.5</v>
      </c>
      <c r="F15" s="9">
        <f t="shared" si="0"/>
        <v>37.5</v>
      </c>
      <c r="G15" s="13">
        <v>13</v>
      </c>
      <c r="H15" s="14">
        <f t="shared" si="1"/>
        <v>9</v>
      </c>
      <c r="I15" s="9"/>
    </row>
    <row r="16" spans="1:14" ht="14.25" customHeight="1">
      <c r="A16" s="9">
        <v>34</v>
      </c>
      <c r="B16" s="135" t="s">
        <v>54</v>
      </c>
      <c r="C16" s="1" t="s">
        <v>17</v>
      </c>
      <c r="D16" s="9">
        <v>37</v>
      </c>
      <c r="E16" s="9">
        <v>1</v>
      </c>
      <c r="F16" s="9">
        <f t="shared" si="0"/>
        <v>38</v>
      </c>
      <c r="G16" s="13">
        <v>14</v>
      </c>
      <c r="H16" s="14">
        <f t="shared" si="1"/>
        <v>9</v>
      </c>
      <c r="I16" s="9"/>
    </row>
    <row r="17" spans="1:9" ht="14.25" customHeight="1">
      <c r="A17" s="9">
        <v>41</v>
      </c>
      <c r="B17" s="135" t="s">
        <v>60</v>
      </c>
      <c r="C17" s="1" t="s">
        <v>19</v>
      </c>
      <c r="D17" s="9">
        <v>11</v>
      </c>
      <c r="E17" s="9">
        <v>28</v>
      </c>
      <c r="F17" s="9">
        <f t="shared" si="0"/>
        <v>39</v>
      </c>
      <c r="G17" s="13">
        <v>15</v>
      </c>
      <c r="H17" s="14">
        <f t="shared" si="1"/>
        <v>9</v>
      </c>
      <c r="I17" s="9"/>
    </row>
    <row r="18" spans="1:9" ht="14.25" customHeight="1">
      <c r="A18" s="9">
        <v>11</v>
      </c>
      <c r="B18" s="132" t="s">
        <v>274</v>
      </c>
      <c r="C18" s="1" t="s">
        <v>34</v>
      </c>
      <c r="D18" s="9">
        <v>16</v>
      </c>
      <c r="E18" s="9">
        <v>25</v>
      </c>
      <c r="F18" s="9">
        <f t="shared" si="0"/>
        <v>41</v>
      </c>
      <c r="G18" s="13">
        <v>16</v>
      </c>
      <c r="H18" s="14">
        <f t="shared" si="1"/>
        <v>9</v>
      </c>
      <c r="I18" s="9"/>
    </row>
    <row r="19" spans="1:9" ht="14.25" customHeight="1">
      <c r="A19" s="9">
        <v>38</v>
      </c>
      <c r="B19" s="135" t="s">
        <v>57</v>
      </c>
      <c r="C19" s="1" t="s">
        <v>55</v>
      </c>
      <c r="D19" s="9">
        <v>26</v>
      </c>
      <c r="E19" s="9">
        <v>15</v>
      </c>
      <c r="F19" s="9">
        <f t="shared" si="0"/>
        <v>41</v>
      </c>
      <c r="G19" s="13">
        <v>16</v>
      </c>
      <c r="H19" s="14">
        <f t="shared" si="1"/>
        <v>9</v>
      </c>
      <c r="I19" s="9"/>
    </row>
    <row r="20" spans="1:9" ht="14.25" customHeight="1">
      <c r="A20" s="9">
        <v>45</v>
      </c>
      <c r="B20" s="135" t="s">
        <v>65</v>
      </c>
      <c r="C20" s="1" t="s">
        <v>62</v>
      </c>
      <c r="D20" s="9">
        <v>15</v>
      </c>
      <c r="E20" s="9">
        <v>26</v>
      </c>
      <c r="F20" s="9">
        <f t="shared" si="0"/>
        <v>41</v>
      </c>
      <c r="G20" s="13">
        <v>16</v>
      </c>
      <c r="H20" s="14">
        <f t="shared" si="1"/>
        <v>9</v>
      </c>
      <c r="I20" s="9"/>
    </row>
    <row r="21" spans="1:9" ht="14.25" customHeight="1">
      <c r="A21" s="9">
        <v>12</v>
      </c>
      <c r="B21" s="132" t="s">
        <v>275</v>
      </c>
      <c r="C21" s="1" t="s">
        <v>34</v>
      </c>
      <c r="D21" s="9">
        <v>30</v>
      </c>
      <c r="E21" s="9">
        <v>13</v>
      </c>
      <c r="F21" s="9">
        <f t="shared" si="0"/>
        <v>43</v>
      </c>
      <c r="G21" s="13">
        <v>19</v>
      </c>
      <c r="H21" s="14">
        <f t="shared" si="1"/>
        <v>6</v>
      </c>
      <c r="I21" s="9"/>
    </row>
    <row r="22" spans="1:9" s="137" customFormat="1" ht="14.25" customHeight="1">
      <c r="A22" s="136">
        <v>19</v>
      </c>
      <c r="B22" s="137" t="s">
        <v>38</v>
      </c>
      <c r="C22" s="137" t="s">
        <v>12</v>
      </c>
      <c r="D22" s="136">
        <v>41</v>
      </c>
      <c r="E22" s="136">
        <v>2</v>
      </c>
      <c r="F22" s="136">
        <f t="shared" si="0"/>
        <v>43</v>
      </c>
      <c r="G22" s="138">
        <v>19</v>
      </c>
      <c r="H22" s="139">
        <f t="shared" si="1"/>
        <v>6</v>
      </c>
      <c r="I22" s="136"/>
    </row>
    <row r="23" spans="1:9" ht="14.25" customHeight="1">
      <c r="A23" s="9">
        <v>35</v>
      </c>
      <c r="B23" s="132" t="s">
        <v>279</v>
      </c>
      <c r="C23" s="1" t="s">
        <v>17</v>
      </c>
      <c r="D23" s="9">
        <v>3</v>
      </c>
      <c r="E23" s="9">
        <v>40</v>
      </c>
      <c r="F23" s="9">
        <f t="shared" si="0"/>
        <v>43</v>
      </c>
      <c r="G23" s="13">
        <v>19</v>
      </c>
      <c r="H23" s="14">
        <f t="shared" si="1"/>
        <v>6</v>
      </c>
      <c r="I23" s="9"/>
    </row>
    <row r="24" spans="1:9" ht="14.25" customHeight="1">
      <c r="A24" s="9">
        <v>43</v>
      </c>
      <c r="B24" s="135" t="s">
        <v>63</v>
      </c>
      <c r="C24" s="1" t="s">
        <v>62</v>
      </c>
      <c r="D24" s="9">
        <v>5</v>
      </c>
      <c r="E24" s="9">
        <v>38</v>
      </c>
      <c r="F24" s="9">
        <f t="shared" si="0"/>
        <v>43</v>
      </c>
      <c r="G24" s="13">
        <v>19</v>
      </c>
      <c r="H24" s="14">
        <f t="shared" si="1"/>
        <v>6</v>
      </c>
      <c r="I24" s="9"/>
    </row>
    <row r="25" spans="1:9" ht="14.25" customHeight="1">
      <c r="A25" s="9">
        <v>16</v>
      </c>
      <c r="B25" s="132" t="s">
        <v>278</v>
      </c>
      <c r="C25" s="1" t="s">
        <v>10</v>
      </c>
      <c r="D25" s="9">
        <v>22.5</v>
      </c>
      <c r="E25" s="9">
        <v>22.5</v>
      </c>
      <c r="F25" s="9">
        <f t="shared" si="0"/>
        <v>45</v>
      </c>
      <c r="G25" s="13">
        <v>23</v>
      </c>
      <c r="H25" s="14">
        <f t="shared" si="1"/>
        <v>6</v>
      </c>
      <c r="I25" s="9"/>
    </row>
    <row r="26" spans="1:9" ht="14.25" customHeight="1">
      <c r="A26" s="9">
        <v>40</v>
      </c>
      <c r="B26" s="135" t="s">
        <v>59</v>
      </c>
      <c r="C26" s="1" t="s">
        <v>19</v>
      </c>
      <c r="D26" s="9">
        <v>10</v>
      </c>
      <c r="E26" s="9">
        <v>35.5</v>
      </c>
      <c r="F26" s="9">
        <f t="shared" si="0"/>
        <v>45.5</v>
      </c>
      <c r="G26" s="13">
        <v>24</v>
      </c>
      <c r="H26" s="14">
        <f t="shared" si="1"/>
        <v>6</v>
      </c>
      <c r="I26" s="9"/>
    </row>
    <row r="27" spans="1:9" ht="14.25" customHeight="1">
      <c r="A27" s="9">
        <v>32</v>
      </c>
      <c r="B27" s="135" t="s">
        <v>52</v>
      </c>
      <c r="C27" s="1" t="s">
        <v>17</v>
      </c>
      <c r="D27" s="9">
        <v>36</v>
      </c>
      <c r="E27" s="9">
        <v>10</v>
      </c>
      <c r="F27" s="9">
        <f t="shared" si="0"/>
        <v>46</v>
      </c>
      <c r="G27" s="13">
        <v>25</v>
      </c>
      <c r="H27" s="14">
        <f t="shared" si="1"/>
        <v>6</v>
      </c>
      <c r="I27" s="9"/>
    </row>
    <row r="28" spans="1:9" ht="14.25" customHeight="1">
      <c r="A28" s="9">
        <v>13</v>
      </c>
      <c r="B28" s="132" t="s">
        <v>276</v>
      </c>
      <c r="C28" s="1" t="s">
        <v>34</v>
      </c>
      <c r="D28" s="9">
        <v>17</v>
      </c>
      <c r="E28" s="9">
        <v>30</v>
      </c>
      <c r="F28" s="9">
        <f t="shared" si="0"/>
        <v>47</v>
      </c>
      <c r="G28" s="13">
        <v>26</v>
      </c>
      <c r="H28" s="14">
        <f t="shared" si="1"/>
        <v>6</v>
      </c>
      <c r="I28" s="9"/>
    </row>
    <row r="29" spans="1:9" ht="14.25" customHeight="1">
      <c r="A29" s="9">
        <v>47</v>
      </c>
      <c r="B29" s="135" t="s">
        <v>67</v>
      </c>
      <c r="C29" s="1" t="s">
        <v>62</v>
      </c>
      <c r="D29" s="9">
        <v>25</v>
      </c>
      <c r="E29" s="9">
        <v>22.5</v>
      </c>
      <c r="F29" s="9">
        <f t="shared" si="0"/>
        <v>47.5</v>
      </c>
      <c r="G29" s="13">
        <v>27</v>
      </c>
      <c r="H29" s="14">
        <f t="shared" si="1"/>
        <v>6</v>
      </c>
      <c r="I29" s="9"/>
    </row>
    <row r="30" spans="1:9" ht="14.25" customHeight="1">
      <c r="A30" s="9">
        <v>31</v>
      </c>
      <c r="B30" s="135" t="s">
        <v>51</v>
      </c>
      <c r="C30" s="1" t="s">
        <v>17</v>
      </c>
      <c r="D30" s="9">
        <v>12</v>
      </c>
      <c r="E30" s="9">
        <v>37</v>
      </c>
      <c r="F30" s="9">
        <f t="shared" si="0"/>
        <v>49</v>
      </c>
      <c r="G30" s="13">
        <v>28</v>
      </c>
      <c r="H30" s="14">
        <f t="shared" si="1"/>
        <v>6</v>
      </c>
      <c r="I30" s="9"/>
    </row>
    <row r="31" spans="1:9" ht="14.25" customHeight="1">
      <c r="A31" s="9">
        <v>42</v>
      </c>
      <c r="B31" s="135" t="s">
        <v>61</v>
      </c>
      <c r="C31" s="1" t="s">
        <v>62</v>
      </c>
      <c r="D31" s="9">
        <v>6</v>
      </c>
      <c r="E31" s="9">
        <v>43</v>
      </c>
      <c r="F31" s="9">
        <f t="shared" si="0"/>
        <v>49</v>
      </c>
      <c r="G31" s="13">
        <v>28</v>
      </c>
      <c r="H31" s="14">
        <f t="shared" si="1"/>
        <v>6</v>
      </c>
      <c r="I31" s="9"/>
    </row>
    <row r="32" spans="1:9" s="137" customFormat="1" ht="14.25" customHeight="1">
      <c r="A32" s="136">
        <v>22</v>
      </c>
      <c r="B32" s="137" t="s">
        <v>41</v>
      </c>
      <c r="C32" s="137" t="s">
        <v>12</v>
      </c>
      <c r="D32" s="136">
        <v>42</v>
      </c>
      <c r="E32" s="136">
        <v>7.5</v>
      </c>
      <c r="F32" s="136">
        <f t="shared" si="0"/>
        <v>49.5</v>
      </c>
      <c r="G32" s="138">
        <v>30</v>
      </c>
      <c r="H32" s="139">
        <f t="shared" si="1"/>
        <v>6</v>
      </c>
      <c r="I32" s="136"/>
    </row>
    <row r="33" spans="1:9" ht="14.25" customHeight="1">
      <c r="A33" s="9">
        <v>3</v>
      </c>
      <c r="B33" s="135" t="s">
        <v>25</v>
      </c>
      <c r="C33" s="1" t="s">
        <v>26</v>
      </c>
      <c r="D33" s="9">
        <v>43</v>
      </c>
      <c r="E33" s="9">
        <v>9</v>
      </c>
      <c r="F33" s="9">
        <f t="shared" si="0"/>
        <v>52</v>
      </c>
      <c r="G33" s="13">
        <v>31</v>
      </c>
      <c r="H33" s="14">
        <f t="shared" si="1"/>
        <v>6</v>
      </c>
      <c r="I33" s="9"/>
    </row>
    <row r="34" spans="1:9" ht="14.25" customHeight="1">
      <c r="A34" s="9">
        <v>37</v>
      </c>
      <c r="B34" s="135" t="s">
        <v>56</v>
      </c>
      <c r="C34" s="1" t="s">
        <v>55</v>
      </c>
      <c r="D34" s="9">
        <v>28</v>
      </c>
      <c r="E34" s="9">
        <v>24</v>
      </c>
      <c r="F34" s="9">
        <f t="shared" si="0"/>
        <v>52</v>
      </c>
      <c r="G34" s="13">
        <v>31</v>
      </c>
      <c r="H34" s="14">
        <f t="shared" si="1"/>
        <v>6</v>
      </c>
      <c r="I34" s="9"/>
    </row>
    <row r="35" spans="1:9" ht="14.25" customHeight="1">
      <c r="A35" s="9">
        <v>39</v>
      </c>
      <c r="B35" s="135" t="s">
        <v>58</v>
      </c>
      <c r="C35" s="1" t="s">
        <v>19</v>
      </c>
      <c r="D35" s="9">
        <v>9</v>
      </c>
      <c r="E35" s="9">
        <v>45</v>
      </c>
      <c r="F35" s="9">
        <f t="shared" si="0"/>
        <v>54</v>
      </c>
      <c r="G35" s="13">
        <v>33</v>
      </c>
      <c r="H35" s="14">
        <f t="shared" si="1"/>
        <v>4</v>
      </c>
      <c r="I35" s="9"/>
    </row>
    <row r="36" spans="1:9" ht="14.25" customHeight="1">
      <c r="A36" s="9">
        <v>7</v>
      </c>
      <c r="B36" s="135" t="s">
        <v>30</v>
      </c>
      <c r="C36" s="1" t="s">
        <v>26</v>
      </c>
      <c r="D36" s="9">
        <v>32</v>
      </c>
      <c r="E36" s="9">
        <v>27</v>
      </c>
      <c r="F36" s="9">
        <f t="shared" si="0"/>
        <v>59</v>
      </c>
      <c r="G36" s="13">
        <v>34</v>
      </c>
      <c r="H36" s="14">
        <f t="shared" si="1"/>
        <v>4</v>
      </c>
      <c r="I36" s="9"/>
    </row>
    <row r="37" spans="1:9" ht="14.25" customHeight="1">
      <c r="A37" s="9">
        <v>48</v>
      </c>
      <c r="B37" s="135" t="s">
        <v>68</v>
      </c>
      <c r="C37" s="1" t="s">
        <v>62</v>
      </c>
      <c r="D37" s="9">
        <v>13</v>
      </c>
      <c r="E37" s="9">
        <v>46</v>
      </c>
      <c r="F37" s="9">
        <f t="shared" si="0"/>
        <v>59</v>
      </c>
      <c r="G37" s="13">
        <v>34</v>
      </c>
      <c r="H37" s="14">
        <f t="shared" si="1"/>
        <v>4</v>
      </c>
      <c r="I37" s="9"/>
    </row>
    <row r="38" spans="1:9" ht="14.25" customHeight="1">
      <c r="A38" s="9">
        <v>24</v>
      </c>
      <c r="B38" s="135" t="s">
        <v>44</v>
      </c>
      <c r="C38" s="1" t="s">
        <v>43</v>
      </c>
      <c r="D38" s="9">
        <v>22.5</v>
      </c>
      <c r="E38" s="9">
        <v>39</v>
      </c>
      <c r="F38" s="9">
        <f t="shared" si="0"/>
        <v>61.5</v>
      </c>
      <c r="G38" s="13">
        <v>36</v>
      </c>
      <c r="H38" s="14">
        <f t="shared" si="1"/>
        <v>4</v>
      </c>
      <c r="I38" s="9"/>
    </row>
    <row r="39" spans="1:9" ht="14.25" customHeight="1">
      <c r="A39" s="9">
        <v>44</v>
      </c>
      <c r="B39" s="135" t="s">
        <v>64</v>
      </c>
      <c r="C39" s="1" t="s">
        <v>62</v>
      </c>
      <c r="D39" s="9">
        <v>19.5</v>
      </c>
      <c r="E39" s="9">
        <v>42</v>
      </c>
      <c r="F39" s="9">
        <f t="shared" si="0"/>
        <v>61.5</v>
      </c>
      <c r="G39" s="13">
        <v>36</v>
      </c>
      <c r="H39" s="14">
        <f t="shared" si="1"/>
        <v>4</v>
      </c>
      <c r="I39" s="9"/>
    </row>
    <row r="40" spans="1:9" s="137" customFormat="1" ht="14.25" customHeight="1">
      <c r="A40" s="136">
        <v>21</v>
      </c>
      <c r="B40" s="137" t="s">
        <v>40</v>
      </c>
      <c r="C40" s="137" t="s">
        <v>12</v>
      </c>
      <c r="D40" s="136">
        <v>46</v>
      </c>
      <c r="E40" s="136">
        <v>17</v>
      </c>
      <c r="F40" s="136">
        <f t="shared" si="0"/>
        <v>63</v>
      </c>
      <c r="G40" s="138">
        <v>38</v>
      </c>
      <c r="H40" s="139">
        <f t="shared" si="1"/>
        <v>4</v>
      </c>
      <c r="I40" s="136"/>
    </row>
    <row r="41" spans="1:9" ht="14.25" customHeight="1">
      <c r="A41" s="9">
        <v>26</v>
      </c>
      <c r="B41" s="135" t="s">
        <v>46</v>
      </c>
      <c r="C41" s="1" t="s">
        <v>43</v>
      </c>
      <c r="D41" s="9">
        <v>45</v>
      </c>
      <c r="E41" s="9">
        <v>18</v>
      </c>
      <c r="F41" s="9">
        <f t="shared" si="0"/>
        <v>63</v>
      </c>
      <c r="G41" s="13">
        <v>38</v>
      </c>
      <c r="H41" s="14">
        <f t="shared" si="1"/>
        <v>4</v>
      </c>
      <c r="I41" s="9"/>
    </row>
    <row r="42" spans="1:9" ht="14.25" customHeight="1">
      <c r="A42" s="9">
        <v>6</v>
      </c>
      <c r="B42" s="135" t="s">
        <v>29</v>
      </c>
      <c r="C42" s="1" t="s">
        <v>26</v>
      </c>
      <c r="D42" s="9">
        <v>33</v>
      </c>
      <c r="E42" s="9">
        <v>33.5</v>
      </c>
      <c r="F42" s="9">
        <f t="shared" si="0"/>
        <v>66.5</v>
      </c>
      <c r="G42" s="13">
        <v>40</v>
      </c>
      <c r="H42" s="14">
        <f t="shared" si="1"/>
        <v>2</v>
      </c>
      <c r="I42" s="9"/>
    </row>
    <row r="43" spans="1:9" ht="14.25" customHeight="1">
      <c r="A43" s="9">
        <v>23</v>
      </c>
      <c r="B43" s="135" t="s">
        <v>42</v>
      </c>
      <c r="C43" s="1" t="s">
        <v>43</v>
      </c>
      <c r="D43" s="9">
        <v>38</v>
      </c>
      <c r="E43" s="9">
        <v>29</v>
      </c>
      <c r="F43" s="9">
        <f t="shared" si="0"/>
        <v>67</v>
      </c>
      <c r="G43" s="13">
        <v>41</v>
      </c>
      <c r="H43" s="14">
        <f t="shared" si="1"/>
        <v>2</v>
      </c>
      <c r="I43" s="9"/>
    </row>
    <row r="44" spans="1:9" ht="14.25" customHeight="1">
      <c r="A44" s="9">
        <v>4</v>
      </c>
      <c r="B44" s="135" t="s">
        <v>27</v>
      </c>
      <c r="C44" s="1" t="s">
        <v>26</v>
      </c>
      <c r="D44" s="9">
        <v>44</v>
      </c>
      <c r="E44" s="9">
        <v>31</v>
      </c>
      <c r="F44" s="9">
        <f t="shared" si="0"/>
        <v>75</v>
      </c>
      <c r="G44" s="13">
        <v>42</v>
      </c>
      <c r="H44" s="14">
        <f t="shared" si="1"/>
        <v>2</v>
      </c>
      <c r="I44" s="9"/>
    </row>
    <row r="45" spans="1:9" ht="14.25" customHeight="1">
      <c r="A45" s="9">
        <v>5</v>
      </c>
      <c r="B45" s="135" t="s">
        <v>28</v>
      </c>
      <c r="C45" s="1" t="s">
        <v>26</v>
      </c>
      <c r="D45" s="9">
        <v>40</v>
      </c>
      <c r="E45" s="9">
        <v>35.5</v>
      </c>
      <c r="F45" s="9">
        <f t="shared" si="0"/>
        <v>75.5</v>
      </c>
      <c r="G45" s="13">
        <v>43</v>
      </c>
      <c r="H45" s="14">
        <f t="shared" si="1"/>
        <v>2</v>
      </c>
      <c r="I45" s="9"/>
    </row>
    <row r="46" spans="1:9" ht="14.25" customHeight="1">
      <c r="A46" s="9">
        <v>29</v>
      </c>
      <c r="B46" s="135" t="s">
        <v>49</v>
      </c>
      <c r="C46" s="1" t="s">
        <v>15</v>
      </c>
      <c r="D46" s="9">
        <v>48</v>
      </c>
      <c r="E46" s="9">
        <v>32</v>
      </c>
      <c r="F46" s="9">
        <f t="shared" si="0"/>
        <v>80</v>
      </c>
      <c r="G46" s="13">
        <v>44</v>
      </c>
      <c r="H46" s="14">
        <f t="shared" si="1"/>
        <v>1</v>
      </c>
      <c r="I46" s="9"/>
    </row>
    <row r="47" spans="1:9" ht="14.25" customHeight="1">
      <c r="A47" s="9">
        <v>33</v>
      </c>
      <c r="B47" s="135" t="s">
        <v>53</v>
      </c>
      <c r="C47" s="1" t="s">
        <v>17</v>
      </c>
      <c r="D47" s="9">
        <v>39</v>
      </c>
      <c r="E47" s="9">
        <v>41</v>
      </c>
      <c r="F47" s="9">
        <f t="shared" si="0"/>
        <v>80</v>
      </c>
      <c r="G47" s="13">
        <v>44</v>
      </c>
      <c r="H47" s="14">
        <f t="shared" si="1"/>
        <v>1</v>
      </c>
      <c r="I47" s="9"/>
    </row>
    <row r="48" spans="1:9" ht="14.25" customHeight="1">
      <c r="A48" s="9">
        <v>17</v>
      </c>
      <c r="B48" s="135" t="s">
        <v>36</v>
      </c>
      <c r="C48" s="1" t="s">
        <v>10</v>
      </c>
      <c r="D48" s="9">
        <v>34</v>
      </c>
      <c r="E48" s="9">
        <v>48</v>
      </c>
      <c r="F48" s="9">
        <f t="shared" si="0"/>
        <v>82</v>
      </c>
      <c r="G48" s="13">
        <v>46</v>
      </c>
      <c r="H48" s="14">
        <f t="shared" si="1"/>
        <v>1</v>
      </c>
      <c r="I48" s="9"/>
    </row>
    <row r="49" spans="1:9" ht="14.25" customHeight="1">
      <c r="A49" s="9">
        <v>36</v>
      </c>
      <c r="B49" s="132" t="s">
        <v>280</v>
      </c>
      <c r="C49" s="1" t="s">
        <v>55</v>
      </c>
      <c r="D49" s="9">
        <v>35</v>
      </c>
      <c r="E49" s="9">
        <v>47</v>
      </c>
      <c r="F49" s="9">
        <f t="shared" si="0"/>
        <v>82</v>
      </c>
      <c r="G49" s="13">
        <v>46</v>
      </c>
      <c r="H49" s="14">
        <f t="shared" si="1"/>
        <v>1</v>
      </c>
      <c r="I49" s="9"/>
    </row>
    <row r="50" spans="1:9" s="137" customFormat="1" ht="14.25" customHeight="1">
      <c r="A50" s="136">
        <v>18</v>
      </c>
      <c r="B50" s="137" t="s">
        <v>37</v>
      </c>
      <c r="C50" s="137" t="s">
        <v>12</v>
      </c>
      <c r="D50" s="136">
        <v>47</v>
      </c>
      <c r="E50" s="136">
        <v>44</v>
      </c>
      <c r="F50" s="136">
        <f t="shared" si="0"/>
        <v>91</v>
      </c>
      <c r="G50" s="138">
        <v>48</v>
      </c>
      <c r="H50" s="139">
        <f t="shared" si="1"/>
        <v>1</v>
      </c>
      <c r="I50" s="136"/>
    </row>
    <row r="51" spans="1:9" ht="14.25" customHeight="1"/>
    <row r="52" spans="1:9" ht="14.25" customHeight="1"/>
    <row r="53" spans="1:9" ht="14.25" customHeight="1"/>
    <row r="54" spans="1:9" ht="14.25" customHeight="1"/>
    <row r="55" spans="1:9" ht="14.25" customHeight="1"/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pageMargins left="0.23622047244094491" right="0.23622047244094491" top="0.74803149606299213" bottom="0.74803149606299213" header="0" footer="0"/>
  <pageSetup paperSize="9" orientation="landscape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29"/>
  <sheetViews>
    <sheetView workbookViewId="0">
      <pane ySplit="2" topLeftCell="A3" activePane="bottomLeft" state="frozen"/>
      <selection pane="bottomLeft" activeCell="D11" sqref="D11"/>
    </sheetView>
  </sheetViews>
  <sheetFormatPr defaultColWidth="14.42578125" defaultRowHeight="15" customHeight="1"/>
  <cols>
    <col min="1" max="1" width="5" customWidth="1"/>
    <col min="2" max="3" width="30.7109375" customWidth="1"/>
    <col min="4" max="9" width="10.7109375" customWidth="1"/>
    <col min="10" max="10" width="8.7109375" customWidth="1"/>
    <col min="11" max="11" width="3.7109375" customWidth="1"/>
    <col min="12" max="12" width="5.7109375" customWidth="1"/>
    <col min="13" max="26" width="8.7109375" customWidth="1"/>
  </cols>
  <sheetData>
    <row r="1" spans="1:14" s="8" customFormat="1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22</v>
      </c>
    </row>
    <row r="2" spans="1:14" ht="14.25" customHeight="1">
      <c r="A2" s="11" t="s">
        <v>1</v>
      </c>
      <c r="B2" s="11" t="s">
        <v>2</v>
      </c>
      <c r="C2" s="11" t="s">
        <v>3</v>
      </c>
      <c r="D2" s="11" t="s">
        <v>223</v>
      </c>
      <c r="E2" s="11" t="s">
        <v>222</v>
      </c>
      <c r="F2" s="11" t="s">
        <v>0</v>
      </c>
      <c r="G2" s="17" t="s">
        <v>5</v>
      </c>
      <c r="H2" s="11" t="s">
        <v>22</v>
      </c>
      <c r="I2" s="11"/>
      <c r="J2" s="14"/>
      <c r="K2" s="14"/>
      <c r="L2" s="14"/>
      <c r="M2" s="14" t="s">
        <v>221</v>
      </c>
    </row>
    <row r="3" spans="1:14" ht="14.25" customHeight="1">
      <c r="A3" s="9">
        <v>39</v>
      </c>
      <c r="B3" s="131" t="s">
        <v>107</v>
      </c>
      <c r="C3" s="1" t="s">
        <v>55</v>
      </c>
      <c r="D3" s="9">
        <v>5</v>
      </c>
      <c r="E3" s="9">
        <v>2</v>
      </c>
      <c r="F3" s="9">
        <f t="shared" ref="F3:F50" si="0">SUM(D3:E3)</f>
        <v>7</v>
      </c>
      <c r="G3" s="2">
        <v>1</v>
      </c>
      <c r="H3" s="14">
        <f t="shared" ref="H3:H50" si="1">IF(F3&lt;=$M$3,$L$3,IF(F3&lt;=$M$4,$L$4,IF(F3&lt;=$M$5,$L$5,IF(F3&lt;=$M$6,$L$6,IF(F3&lt;=$M$7,$L$7,IF(F3&lt;=$M$8,$L$8,$L$9))))))</f>
        <v>16</v>
      </c>
      <c r="I3" s="3"/>
      <c r="J3" s="4"/>
      <c r="K3" s="4">
        <v>1</v>
      </c>
      <c r="L3" s="4">
        <v>16</v>
      </c>
      <c r="M3" s="5">
        <f t="shared" ref="M3:M9" si="2">K3*($F$50-$F$3)/7+$F$3</f>
        <v>19.428571428571431</v>
      </c>
    </row>
    <row r="4" spans="1:14" ht="14.25" customHeight="1">
      <c r="A4" s="9">
        <v>12</v>
      </c>
      <c r="B4" s="131" t="s">
        <v>81</v>
      </c>
      <c r="C4" s="1" t="s">
        <v>76</v>
      </c>
      <c r="D4" s="9">
        <v>7</v>
      </c>
      <c r="E4" s="9">
        <v>1</v>
      </c>
      <c r="F4" s="9">
        <f t="shared" si="0"/>
        <v>8</v>
      </c>
      <c r="G4" s="2">
        <v>2</v>
      </c>
      <c r="H4" s="14">
        <f t="shared" si="1"/>
        <v>16</v>
      </c>
      <c r="I4" s="3"/>
      <c r="J4" s="4"/>
      <c r="K4" s="4">
        <v>2</v>
      </c>
      <c r="L4" s="4">
        <v>12</v>
      </c>
      <c r="M4" s="5">
        <f t="shared" si="2"/>
        <v>31.857142857142858</v>
      </c>
    </row>
    <row r="5" spans="1:14" ht="14.25" customHeight="1">
      <c r="A5" s="9">
        <v>33</v>
      </c>
      <c r="B5" s="131" t="s">
        <v>102</v>
      </c>
      <c r="C5" s="1" t="s">
        <v>17</v>
      </c>
      <c r="D5" s="9">
        <v>6</v>
      </c>
      <c r="E5" s="9">
        <v>6.5</v>
      </c>
      <c r="F5" s="9">
        <f t="shared" si="0"/>
        <v>12.5</v>
      </c>
      <c r="G5" s="2">
        <v>3</v>
      </c>
      <c r="H5" s="14">
        <f t="shared" si="1"/>
        <v>16</v>
      </c>
      <c r="I5" s="3"/>
      <c r="J5" s="4"/>
      <c r="K5" s="4">
        <v>3</v>
      </c>
      <c r="L5" s="4">
        <v>9</v>
      </c>
      <c r="M5" s="5">
        <f t="shared" si="2"/>
        <v>44.285714285714285</v>
      </c>
      <c r="N5" s="8"/>
    </row>
    <row r="6" spans="1:14" s="137" customFormat="1" ht="14.25" customHeight="1">
      <c r="A6" s="136">
        <v>17</v>
      </c>
      <c r="B6" s="137" t="s">
        <v>86</v>
      </c>
      <c r="C6" s="137" t="s">
        <v>12</v>
      </c>
      <c r="D6" s="136">
        <v>4</v>
      </c>
      <c r="E6" s="136">
        <v>13</v>
      </c>
      <c r="F6" s="136">
        <f t="shared" si="0"/>
        <v>17</v>
      </c>
      <c r="G6" s="142">
        <v>4</v>
      </c>
      <c r="H6" s="139">
        <f t="shared" si="1"/>
        <v>16</v>
      </c>
      <c r="I6" s="143"/>
      <c r="J6" s="140"/>
      <c r="K6" s="140">
        <v>4</v>
      </c>
      <c r="L6" s="140">
        <v>6</v>
      </c>
      <c r="M6" s="141">
        <f t="shared" si="2"/>
        <v>56.714285714285715</v>
      </c>
    </row>
    <row r="7" spans="1:14" ht="14.25" customHeight="1">
      <c r="A7" s="9">
        <v>22</v>
      </c>
      <c r="B7" s="131" t="s">
        <v>91</v>
      </c>
      <c r="C7" s="1" t="s">
        <v>43</v>
      </c>
      <c r="D7" s="9">
        <v>3</v>
      </c>
      <c r="E7" s="9">
        <v>17</v>
      </c>
      <c r="F7" s="9">
        <f t="shared" si="0"/>
        <v>20</v>
      </c>
      <c r="G7" s="2">
        <v>5</v>
      </c>
      <c r="H7" s="14">
        <f t="shared" si="1"/>
        <v>12</v>
      </c>
      <c r="I7" s="3"/>
      <c r="J7" s="4"/>
      <c r="K7" s="4">
        <v>5</v>
      </c>
      <c r="L7" s="4">
        <v>4</v>
      </c>
      <c r="M7" s="5">
        <f t="shared" si="2"/>
        <v>69.142857142857139</v>
      </c>
      <c r="N7" s="8"/>
    </row>
    <row r="8" spans="1:14" ht="14.25" customHeight="1">
      <c r="A8" s="9">
        <v>27</v>
      </c>
      <c r="B8" s="131" t="s">
        <v>96</v>
      </c>
      <c r="C8" s="1" t="s">
        <v>43</v>
      </c>
      <c r="D8" s="9">
        <v>16</v>
      </c>
      <c r="E8" s="9">
        <v>5</v>
      </c>
      <c r="F8" s="9">
        <f t="shared" si="0"/>
        <v>21</v>
      </c>
      <c r="G8" s="2">
        <v>6</v>
      </c>
      <c r="H8" s="14">
        <f t="shared" si="1"/>
        <v>12</v>
      </c>
      <c r="I8" s="3"/>
      <c r="J8" s="4"/>
      <c r="K8" s="4">
        <v>6</v>
      </c>
      <c r="L8" s="4">
        <v>2</v>
      </c>
      <c r="M8" s="5">
        <f t="shared" si="2"/>
        <v>81.571428571428569</v>
      </c>
      <c r="N8" s="8"/>
    </row>
    <row r="9" spans="1:14" ht="14.25" customHeight="1">
      <c r="A9" s="9">
        <v>31</v>
      </c>
      <c r="B9" s="131" t="s">
        <v>100</v>
      </c>
      <c r="C9" s="1" t="s">
        <v>15</v>
      </c>
      <c r="D9" s="9">
        <v>2</v>
      </c>
      <c r="E9" s="9">
        <v>19.5</v>
      </c>
      <c r="F9" s="9">
        <f t="shared" si="0"/>
        <v>21.5</v>
      </c>
      <c r="G9" s="2">
        <v>7</v>
      </c>
      <c r="H9" s="14">
        <f t="shared" si="1"/>
        <v>12</v>
      </c>
      <c r="I9" s="3"/>
      <c r="J9" s="4"/>
      <c r="K9" s="4">
        <v>7</v>
      </c>
      <c r="L9" s="4">
        <v>1</v>
      </c>
      <c r="M9" s="5">
        <f t="shared" si="2"/>
        <v>94</v>
      </c>
      <c r="N9" s="8"/>
    </row>
    <row r="10" spans="1:14" ht="14.25" customHeight="1">
      <c r="A10" s="9">
        <v>46</v>
      </c>
      <c r="B10" s="131" t="s">
        <v>114</v>
      </c>
      <c r="C10" s="1" t="s">
        <v>62</v>
      </c>
      <c r="D10" s="9">
        <v>14</v>
      </c>
      <c r="E10" s="9">
        <v>9</v>
      </c>
      <c r="F10" s="9">
        <f t="shared" si="0"/>
        <v>23</v>
      </c>
      <c r="G10" s="2">
        <v>8</v>
      </c>
      <c r="H10" s="14">
        <f t="shared" si="1"/>
        <v>12</v>
      </c>
      <c r="I10" s="3"/>
    </row>
    <row r="11" spans="1:14" ht="14.25" customHeight="1">
      <c r="A11" s="9">
        <v>28</v>
      </c>
      <c r="B11" s="131" t="s">
        <v>97</v>
      </c>
      <c r="C11" s="1" t="s">
        <v>15</v>
      </c>
      <c r="D11" s="9">
        <v>1</v>
      </c>
      <c r="E11" s="9">
        <v>22.5</v>
      </c>
      <c r="F11" s="9">
        <f t="shared" si="0"/>
        <v>23.5</v>
      </c>
      <c r="G11" s="2">
        <v>9</v>
      </c>
      <c r="H11" s="14">
        <f t="shared" si="1"/>
        <v>12</v>
      </c>
      <c r="I11" s="3"/>
    </row>
    <row r="12" spans="1:14" ht="14.25" customHeight="1">
      <c r="A12" s="9">
        <v>20</v>
      </c>
      <c r="B12" s="131" t="s">
        <v>89</v>
      </c>
      <c r="C12" s="1" t="s">
        <v>43</v>
      </c>
      <c r="D12" s="9">
        <v>21</v>
      </c>
      <c r="E12" s="9">
        <v>4</v>
      </c>
      <c r="F12" s="9">
        <f t="shared" si="0"/>
        <v>25</v>
      </c>
      <c r="G12" s="2">
        <v>10</v>
      </c>
      <c r="H12" s="14">
        <f t="shared" si="1"/>
        <v>12</v>
      </c>
      <c r="I12" s="3"/>
    </row>
    <row r="13" spans="1:14" ht="14.25" customHeight="1">
      <c r="A13" s="9">
        <v>25</v>
      </c>
      <c r="B13" s="131" t="s">
        <v>94</v>
      </c>
      <c r="C13" s="1" t="s">
        <v>43</v>
      </c>
      <c r="D13" s="9">
        <v>10</v>
      </c>
      <c r="E13" s="9">
        <v>15</v>
      </c>
      <c r="F13" s="9">
        <f t="shared" si="0"/>
        <v>25</v>
      </c>
      <c r="G13" s="2">
        <v>10</v>
      </c>
      <c r="H13" s="14">
        <f t="shared" si="1"/>
        <v>12</v>
      </c>
      <c r="I13" s="3"/>
    </row>
    <row r="14" spans="1:14" ht="14.25" customHeight="1">
      <c r="A14" s="9">
        <v>3</v>
      </c>
      <c r="B14" s="131" t="s">
        <v>281</v>
      </c>
      <c r="C14" s="1" t="s">
        <v>119</v>
      </c>
      <c r="D14" s="9">
        <v>24</v>
      </c>
      <c r="E14" s="9">
        <v>3</v>
      </c>
      <c r="F14" s="9">
        <f t="shared" si="0"/>
        <v>27</v>
      </c>
      <c r="G14" s="2">
        <v>12</v>
      </c>
      <c r="H14" s="14">
        <f t="shared" si="1"/>
        <v>12</v>
      </c>
      <c r="I14" s="3"/>
    </row>
    <row r="15" spans="1:14" ht="14.25" customHeight="1">
      <c r="A15" s="9">
        <v>37</v>
      </c>
      <c r="B15" s="130" t="s">
        <v>282</v>
      </c>
      <c r="C15" s="1" t="s">
        <v>17</v>
      </c>
      <c r="D15" s="9">
        <v>20</v>
      </c>
      <c r="E15" s="9">
        <v>8</v>
      </c>
      <c r="F15" s="9">
        <f t="shared" si="0"/>
        <v>28</v>
      </c>
      <c r="G15" s="2">
        <v>13</v>
      </c>
      <c r="H15" s="14">
        <f t="shared" si="1"/>
        <v>12</v>
      </c>
      <c r="I15" s="3"/>
    </row>
    <row r="16" spans="1:14" ht="14.25" customHeight="1">
      <c r="A16" s="9">
        <v>21</v>
      </c>
      <c r="B16" s="131" t="s">
        <v>90</v>
      </c>
      <c r="C16" s="1" t="s">
        <v>43</v>
      </c>
      <c r="D16" s="9">
        <v>13</v>
      </c>
      <c r="E16" s="9">
        <v>19.5</v>
      </c>
      <c r="F16" s="9">
        <f t="shared" si="0"/>
        <v>32.5</v>
      </c>
      <c r="G16" s="2">
        <v>14</v>
      </c>
      <c r="H16" s="14">
        <f t="shared" si="1"/>
        <v>9</v>
      </c>
      <c r="I16" s="3"/>
    </row>
    <row r="17" spans="1:9" ht="14.25" customHeight="1">
      <c r="A17" s="9">
        <v>13</v>
      </c>
      <c r="B17" s="131" t="s">
        <v>82</v>
      </c>
      <c r="C17" s="1" t="s">
        <v>10</v>
      </c>
      <c r="D17" s="9">
        <v>19</v>
      </c>
      <c r="E17" s="9">
        <v>14</v>
      </c>
      <c r="F17" s="9">
        <f t="shared" si="0"/>
        <v>33</v>
      </c>
      <c r="G17" s="2">
        <v>15</v>
      </c>
      <c r="H17" s="14">
        <f t="shared" si="1"/>
        <v>9</v>
      </c>
      <c r="I17" s="3"/>
    </row>
    <row r="18" spans="1:9" s="137" customFormat="1" ht="14.25" customHeight="1">
      <c r="A18" s="136">
        <v>16</v>
      </c>
      <c r="B18" s="137" t="s">
        <v>85</v>
      </c>
      <c r="C18" s="137" t="s">
        <v>12</v>
      </c>
      <c r="D18" s="136">
        <v>11</v>
      </c>
      <c r="E18" s="136">
        <v>25</v>
      </c>
      <c r="F18" s="136">
        <f t="shared" si="0"/>
        <v>36</v>
      </c>
      <c r="G18" s="142">
        <v>16</v>
      </c>
      <c r="H18" s="139">
        <f t="shared" si="1"/>
        <v>9</v>
      </c>
      <c r="I18" s="143"/>
    </row>
    <row r="19" spans="1:9" ht="14.25" customHeight="1">
      <c r="A19" s="9">
        <v>32</v>
      </c>
      <c r="B19" s="131" t="s">
        <v>101</v>
      </c>
      <c r="C19" s="1" t="s">
        <v>17</v>
      </c>
      <c r="D19" s="9">
        <v>12</v>
      </c>
      <c r="E19" s="9">
        <v>30</v>
      </c>
      <c r="F19" s="9">
        <f t="shared" si="0"/>
        <v>42</v>
      </c>
      <c r="G19" s="2">
        <v>17</v>
      </c>
      <c r="H19" s="14">
        <f t="shared" si="1"/>
        <v>9</v>
      </c>
      <c r="I19" s="3"/>
    </row>
    <row r="20" spans="1:9" ht="14.25" customHeight="1">
      <c r="A20" s="9">
        <v>6</v>
      </c>
      <c r="B20" s="131" t="s">
        <v>74</v>
      </c>
      <c r="C20" s="1" t="s">
        <v>26</v>
      </c>
      <c r="D20" s="9">
        <v>36</v>
      </c>
      <c r="E20" s="9">
        <v>6.5</v>
      </c>
      <c r="F20" s="9">
        <f t="shared" si="0"/>
        <v>42.5</v>
      </c>
      <c r="G20" s="2">
        <v>18</v>
      </c>
      <c r="H20" s="14">
        <f t="shared" si="1"/>
        <v>9</v>
      </c>
      <c r="I20" s="3"/>
    </row>
    <row r="21" spans="1:9" ht="14.25" customHeight="1">
      <c r="A21" s="9">
        <v>29</v>
      </c>
      <c r="B21" s="131" t="s">
        <v>98</v>
      </c>
      <c r="C21" s="1" t="s">
        <v>15</v>
      </c>
      <c r="D21" s="9">
        <v>31.5</v>
      </c>
      <c r="E21" s="9">
        <v>11</v>
      </c>
      <c r="F21" s="9">
        <f t="shared" si="0"/>
        <v>42.5</v>
      </c>
      <c r="G21" s="2">
        <v>18</v>
      </c>
      <c r="H21" s="14">
        <f t="shared" si="1"/>
        <v>9</v>
      </c>
      <c r="I21" s="3"/>
    </row>
    <row r="22" spans="1:9" s="137" customFormat="1" ht="14.25" customHeight="1">
      <c r="A22" s="136">
        <v>19</v>
      </c>
      <c r="B22" s="137" t="s">
        <v>88</v>
      </c>
      <c r="C22" s="137" t="s">
        <v>12</v>
      </c>
      <c r="D22" s="136">
        <v>23</v>
      </c>
      <c r="E22" s="136">
        <v>19.5</v>
      </c>
      <c r="F22" s="136">
        <f t="shared" si="0"/>
        <v>42.5</v>
      </c>
      <c r="G22" s="142">
        <v>18</v>
      </c>
      <c r="H22" s="139">
        <f t="shared" si="1"/>
        <v>9</v>
      </c>
      <c r="I22" s="143"/>
    </row>
    <row r="23" spans="1:9" ht="14.25" customHeight="1">
      <c r="A23" s="9">
        <v>34</v>
      </c>
      <c r="B23" s="131" t="s">
        <v>103</v>
      </c>
      <c r="C23" s="1" t="s">
        <v>17</v>
      </c>
      <c r="D23" s="9">
        <v>18</v>
      </c>
      <c r="E23" s="9">
        <v>26</v>
      </c>
      <c r="F23" s="9">
        <f t="shared" si="0"/>
        <v>44</v>
      </c>
      <c r="G23" s="2">
        <v>21</v>
      </c>
      <c r="H23" s="14">
        <f t="shared" si="1"/>
        <v>9</v>
      </c>
      <c r="I23" s="3"/>
    </row>
    <row r="24" spans="1:9" ht="14.25" customHeight="1">
      <c r="A24" s="9">
        <v>1</v>
      </c>
      <c r="B24" s="131" t="s">
        <v>69</v>
      </c>
      <c r="C24" s="1" t="s">
        <v>70</v>
      </c>
      <c r="D24" s="9">
        <v>34</v>
      </c>
      <c r="E24" s="9">
        <v>12</v>
      </c>
      <c r="F24" s="9">
        <f t="shared" si="0"/>
        <v>46</v>
      </c>
      <c r="G24" s="2">
        <v>22</v>
      </c>
      <c r="H24" s="14">
        <f t="shared" si="1"/>
        <v>6</v>
      </c>
      <c r="I24" s="3"/>
    </row>
    <row r="25" spans="1:9" ht="14.25" customHeight="1">
      <c r="A25" s="9">
        <v>15</v>
      </c>
      <c r="B25" s="131" t="s">
        <v>84</v>
      </c>
      <c r="C25" s="1" t="s">
        <v>10</v>
      </c>
      <c r="D25" s="9">
        <v>15</v>
      </c>
      <c r="E25" s="9">
        <v>31</v>
      </c>
      <c r="F25" s="9">
        <f t="shared" si="0"/>
        <v>46</v>
      </c>
      <c r="G25" s="2">
        <v>22</v>
      </c>
      <c r="H25" s="14">
        <f t="shared" si="1"/>
        <v>6</v>
      </c>
      <c r="I25" s="3"/>
    </row>
    <row r="26" spans="1:9" s="137" customFormat="1" ht="14.25" customHeight="1">
      <c r="A26" s="136">
        <v>18</v>
      </c>
      <c r="B26" s="137" t="s">
        <v>87</v>
      </c>
      <c r="C26" s="137" t="s">
        <v>12</v>
      </c>
      <c r="D26" s="136">
        <v>37</v>
      </c>
      <c r="E26" s="136">
        <v>10</v>
      </c>
      <c r="F26" s="136">
        <f t="shared" si="0"/>
        <v>47</v>
      </c>
      <c r="G26" s="142">
        <v>24</v>
      </c>
      <c r="H26" s="139">
        <f t="shared" si="1"/>
        <v>6</v>
      </c>
      <c r="I26" s="143"/>
    </row>
    <row r="27" spans="1:9" ht="14.25" customHeight="1">
      <c r="A27" s="9">
        <v>43</v>
      </c>
      <c r="B27" s="131" t="s">
        <v>111</v>
      </c>
      <c r="C27" s="1" t="s">
        <v>19</v>
      </c>
      <c r="D27" s="9">
        <v>9</v>
      </c>
      <c r="E27" s="9">
        <v>38</v>
      </c>
      <c r="F27" s="9">
        <f t="shared" si="0"/>
        <v>47</v>
      </c>
      <c r="G27" s="2">
        <v>24</v>
      </c>
      <c r="H27" s="14">
        <f t="shared" si="1"/>
        <v>6</v>
      </c>
      <c r="I27" s="3"/>
    </row>
    <row r="28" spans="1:9" ht="14.25" customHeight="1">
      <c r="A28" s="9">
        <v>23</v>
      </c>
      <c r="B28" s="131" t="s">
        <v>92</v>
      </c>
      <c r="C28" s="1" t="s">
        <v>43</v>
      </c>
      <c r="D28" s="9">
        <v>8</v>
      </c>
      <c r="E28" s="9">
        <v>39</v>
      </c>
      <c r="F28" s="9">
        <f t="shared" si="0"/>
        <v>47</v>
      </c>
      <c r="G28" s="2">
        <v>24</v>
      </c>
      <c r="H28" s="14">
        <f t="shared" si="1"/>
        <v>6</v>
      </c>
      <c r="I28" s="3"/>
    </row>
    <row r="29" spans="1:9" ht="14.25" customHeight="1">
      <c r="A29" s="9">
        <v>7</v>
      </c>
      <c r="B29" s="131" t="s">
        <v>75</v>
      </c>
      <c r="C29" s="1" t="s">
        <v>76</v>
      </c>
      <c r="D29" s="9">
        <v>29.5</v>
      </c>
      <c r="E29" s="9">
        <v>19.5</v>
      </c>
      <c r="F29" s="9">
        <f t="shared" si="0"/>
        <v>49</v>
      </c>
      <c r="G29" s="2">
        <v>27</v>
      </c>
      <c r="H29" s="14">
        <f t="shared" si="1"/>
        <v>6</v>
      </c>
      <c r="I29" s="3"/>
    </row>
    <row r="30" spans="1:9" ht="14.25" customHeight="1">
      <c r="A30" s="9">
        <v>2</v>
      </c>
      <c r="B30" s="131" t="s">
        <v>71</v>
      </c>
      <c r="C30" s="1" t="s">
        <v>119</v>
      </c>
      <c r="D30" s="9">
        <v>25</v>
      </c>
      <c r="E30" s="9">
        <v>24</v>
      </c>
      <c r="F30" s="9">
        <f t="shared" si="0"/>
        <v>49</v>
      </c>
      <c r="G30" s="2">
        <v>27</v>
      </c>
      <c r="H30" s="14">
        <f t="shared" si="1"/>
        <v>6</v>
      </c>
      <c r="I30" s="3"/>
    </row>
    <row r="31" spans="1:9" ht="14.25" customHeight="1">
      <c r="A31" s="9">
        <v>9</v>
      </c>
      <c r="B31" s="131" t="s">
        <v>78</v>
      </c>
      <c r="C31" s="1" t="s">
        <v>76</v>
      </c>
      <c r="D31" s="9">
        <v>17</v>
      </c>
      <c r="E31" s="9">
        <v>35</v>
      </c>
      <c r="F31" s="9">
        <f t="shared" si="0"/>
        <v>52</v>
      </c>
      <c r="G31" s="2">
        <v>29</v>
      </c>
      <c r="H31" s="14">
        <f t="shared" si="1"/>
        <v>6</v>
      </c>
      <c r="I31" s="3"/>
    </row>
    <row r="32" spans="1:9" ht="14.25" customHeight="1">
      <c r="A32" s="9">
        <v>47</v>
      </c>
      <c r="B32" s="131" t="s">
        <v>115</v>
      </c>
      <c r="C32" s="1" t="s">
        <v>62</v>
      </c>
      <c r="D32" s="9">
        <v>42</v>
      </c>
      <c r="E32" s="9">
        <v>16</v>
      </c>
      <c r="F32" s="9">
        <f t="shared" si="0"/>
        <v>58</v>
      </c>
      <c r="G32" s="2">
        <v>30</v>
      </c>
      <c r="H32" s="14">
        <f t="shared" si="1"/>
        <v>4</v>
      </c>
      <c r="I32" s="3"/>
    </row>
    <row r="33" spans="1:9" ht="14.25" customHeight="1">
      <c r="A33" s="9">
        <v>5</v>
      </c>
      <c r="B33" s="131" t="s">
        <v>73</v>
      </c>
      <c r="C33" s="1" t="s">
        <v>43</v>
      </c>
      <c r="D33" s="9">
        <v>28</v>
      </c>
      <c r="E33" s="9">
        <v>33</v>
      </c>
      <c r="F33" s="9">
        <f t="shared" si="0"/>
        <v>61</v>
      </c>
      <c r="G33" s="2">
        <v>31</v>
      </c>
      <c r="H33" s="14">
        <f t="shared" si="1"/>
        <v>4</v>
      </c>
      <c r="I33" s="3"/>
    </row>
    <row r="34" spans="1:9" ht="14.25" customHeight="1">
      <c r="A34" s="9">
        <v>11</v>
      </c>
      <c r="B34" s="131" t="s">
        <v>80</v>
      </c>
      <c r="C34" s="1" t="s">
        <v>76</v>
      </c>
      <c r="D34" s="9">
        <v>35</v>
      </c>
      <c r="E34" s="9">
        <v>27.5</v>
      </c>
      <c r="F34" s="9">
        <f t="shared" si="0"/>
        <v>62.5</v>
      </c>
      <c r="G34" s="2">
        <v>32</v>
      </c>
      <c r="H34" s="14">
        <f t="shared" si="1"/>
        <v>4</v>
      </c>
      <c r="I34" s="3"/>
    </row>
    <row r="35" spans="1:9" ht="14.25" customHeight="1">
      <c r="A35" s="9">
        <v>44</v>
      </c>
      <c r="B35" s="131" t="s">
        <v>112</v>
      </c>
      <c r="C35" s="1" t="s">
        <v>19</v>
      </c>
      <c r="D35" s="9">
        <v>26</v>
      </c>
      <c r="E35" s="9">
        <v>37</v>
      </c>
      <c r="F35" s="9">
        <f t="shared" si="0"/>
        <v>63</v>
      </c>
      <c r="G35" s="2">
        <v>33</v>
      </c>
      <c r="H35" s="14">
        <f t="shared" si="1"/>
        <v>4</v>
      </c>
      <c r="I35" s="3"/>
    </row>
    <row r="36" spans="1:9" ht="14.25" customHeight="1">
      <c r="A36" s="9">
        <v>8</v>
      </c>
      <c r="B36" s="131" t="s">
        <v>77</v>
      </c>
      <c r="C36" s="1" t="s">
        <v>76</v>
      </c>
      <c r="D36" s="9">
        <v>22</v>
      </c>
      <c r="E36" s="9">
        <v>41.5</v>
      </c>
      <c r="F36" s="9">
        <f t="shared" si="0"/>
        <v>63.5</v>
      </c>
      <c r="G36" s="2">
        <v>34</v>
      </c>
      <c r="H36" s="14">
        <f t="shared" si="1"/>
        <v>4</v>
      </c>
      <c r="I36" s="3"/>
    </row>
    <row r="37" spans="1:9" ht="14.25" customHeight="1">
      <c r="A37" s="9">
        <v>4</v>
      </c>
      <c r="B37" s="131" t="s">
        <v>72</v>
      </c>
      <c r="C37" s="1" t="s">
        <v>26</v>
      </c>
      <c r="D37" s="9">
        <v>33</v>
      </c>
      <c r="E37" s="9">
        <v>36</v>
      </c>
      <c r="F37" s="9">
        <f t="shared" si="0"/>
        <v>69</v>
      </c>
      <c r="G37" s="2">
        <v>35</v>
      </c>
      <c r="H37" s="14">
        <f t="shared" si="1"/>
        <v>4</v>
      </c>
      <c r="I37" s="3"/>
    </row>
    <row r="38" spans="1:9" ht="14.25" customHeight="1">
      <c r="A38" s="9">
        <v>36</v>
      </c>
      <c r="B38" s="131" t="s">
        <v>105</v>
      </c>
      <c r="C38" s="1" t="s">
        <v>17</v>
      </c>
      <c r="D38" s="9">
        <v>47</v>
      </c>
      <c r="E38" s="9">
        <v>22.5</v>
      </c>
      <c r="F38" s="9">
        <f t="shared" si="0"/>
        <v>69.5</v>
      </c>
      <c r="G38" s="2">
        <v>36</v>
      </c>
      <c r="H38" s="14">
        <f t="shared" si="1"/>
        <v>2</v>
      </c>
      <c r="I38" s="3"/>
    </row>
    <row r="39" spans="1:9" ht="14.25" customHeight="1">
      <c r="A39" s="9">
        <v>30</v>
      </c>
      <c r="B39" s="131" t="s">
        <v>99</v>
      </c>
      <c r="C39" s="1" t="s">
        <v>15</v>
      </c>
      <c r="D39" s="9">
        <v>38</v>
      </c>
      <c r="E39" s="9">
        <v>32</v>
      </c>
      <c r="F39" s="9">
        <f t="shared" si="0"/>
        <v>70</v>
      </c>
      <c r="G39" s="2">
        <v>37</v>
      </c>
      <c r="H39" s="14">
        <f t="shared" si="1"/>
        <v>2</v>
      </c>
      <c r="I39" s="3"/>
    </row>
    <row r="40" spans="1:9" ht="14.25" customHeight="1">
      <c r="A40" s="9">
        <v>48</v>
      </c>
      <c r="B40" s="131" t="s">
        <v>116</v>
      </c>
      <c r="C40" s="1" t="s">
        <v>62</v>
      </c>
      <c r="D40" s="9">
        <v>43</v>
      </c>
      <c r="E40" s="9">
        <v>27.5</v>
      </c>
      <c r="F40" s="9">
        <f t="shared" si="0"/>
        <v>70.5</v>
      </c>
      <c r="G40" s="2">
        <v>38</v>
      </c>
      <c r="H40" s="14">
        <f t="shared" si="1"/>
        <v>2</v>
      </c>
      <c r="I40" s="3"/>
    </row>
    <row r="41" spans="1:9" ht="14.25" customHeight="1">
      <c r="A41" s="9">
        <v>35</v>
      </c>
      <c r="B41" s="131" t="s">
        <v>104</v>
      </c>
      <c r="C41" s="1" t="s">
        <v>17</v>
      </c>
      <c r="D41" s="9">
        <v>29.5</v>
      </c>
      <c r="E41" s="9">
        <v>41.5</v>
      </c>
      <c r="F41" s="9">
        <f t="shared" si="0"/>
        <v>71</v>
      </c>
      <c r="G41" s="2">
        <v>39</v>
      </c>
      <c r="H41" s="14">
        <f t="shared" si="1"/>
        <v>2</v>
      </c>
      <c r="I41" s="3"/>
    </row>
    <row r="42" spans="1:9" ht="14.25" customHeight="1">
      <c r="A42" s="9">
        <v>42</v>
      </c>
      <c r="B42" s="131" t="s">
        <v>110</v>
      </c>
      <c r="C42" s="1" t="s">
        <v>19</v>
      </c>
      <c r="D42" s="9">
        <v>27</v>
      </c>
      <c r="E42" s="9">
        <v>44.5</v>
      </c>
      <c r="F42" s="9">
        <f t="shared" si="0"/>
        <v>71.5</v>
      </c>
      <c r="G42" s="2">
        <v>40</v>
      </c>
      <c r="H42" s="14">
        <f t="shared" si="1"/>
        <v>2</v>
      </c>
      <c r="I42" s="3"/>
    </row>
    <row r="43" spans="1:9" ht="14.25" customHeight="1">
      <c r="A43" s="9">
        <v>41</v>
      </c>
      <c r="B43" s="131" t="s">
        <v>109</v>
      </c>
      <c r="C43" s="1" t="s">
        <v>19</v>
      </c>
      <c r="D43" s="9">
        <v>46</v>
      </c>
      <c r="E43" s="9">
        <v>29</v>
      </c>
      <c r="F43" s="9">
        <f t="shared" si="0"/>
        <v>75</v>
      </c>
      <c r="G43" s="2">
        <v>41</v>
      </c>
      <c r="H43" s="14">
        <f t="shared" si="1"/>
        <v>2</v>
      </c>
      <c r="I43" s="3"/>
    </row>
    <row r="44" spans="1:9" ht="14.25" customHeight="1">
      <c r="A44" s="9">
        <v>38</v>
      </c>
      <c r="B44" s="131" t="s">
        <v>106</v>
      </c>
      <c r="C44" s="1" t="s">
        <v>55</v>
      </c>
      <c r="D44" s="9">
        <v>41</v>
      </c>
      <c r="E44" s="9">
        <v>34</v>
      </c>
      <c r="F44" s="9">
        <f t="shared" si="0"/>
        <v>75</v>
      </c>
      <c r="G44" s="2">
        <v>41</v>
      </c>
      <c r="H44" s="14">
        <f t="shared" si="1"/>
        <v>2</v>
      </c>
      <c r="I44" s="3"/>
    </row>
    <row r="45" spans="1:9" ht="14.25" customHeight="1">
      <c r="A45" s="9">
        <v>10</v>
      </c>
      <c r="B45" s="131" t="s">
        <v>79</v>
      </c>
      <c r="C45" s="1" t="s">
        <v>76</v>
      </c>
      <c r="D45" s="9">
        <v>31.5</v>
      </c>
      <c r="E45" s="9">
        <v>48</v>
      </c>
      <c r="F45" s="9">
        <f t="shared" si="0"/>
        <v>79.5</v>
      </c>
      <c r="G45" s="2">
        <v>43</v>
      </c>
      <c r="H45" s="14">
        <f t="shared" si="1"/>
        <v>2</v>
      </c>
      <c r="I45" s="3"/>
    </row>
    <row r="46" spans="1:9" ht="14.25" customHeight="1">
      <c r="A46" s="9">
        <v>26</v>
      </c>
      <c r="B46" s="131" t="s">
        <v>95</v>
      </c>
      <c r="C46" s="1" t="s">
        <v>43</v>
      </c>
      <c r="D46" s="9">
        <v>40</v>
      </c>
      <c r="E46" s="9">
        <v>40</v>
      </c>
      <c r="F46" s="9">
        <f t="shared" si="0"/>
        <v>80</v>
      </c>
      <c r="G46" s="2">
        <v>44</v>
      </c>
      <c r="H46" s="14">
        <f t="shared" si="1"/>
        <v>2</v>
      </c>
      <c r="I46" s="3"/>
    </row>
    <row r="47" spans="1:9" ht="14.25" customHeight="1">
      <c r="A47" s="9">
        <v>24</v>
      </c>
      <c r="B47" s="131" t="s">
        <v>93</v>
      </c>
      <c r="C47" s="1" t="s">
        <v>43</v>
      </c>
      <c r="D47" s="9">
        <v>39</v>
      </c>
      <c r="E47" s="9">
        <v>43</v>
      </c>
      <c r="F47" s="9">
        <f t="shared" si="0"/>
        <v>82</v>
      </c>
      <c r="G47" s="2">
        <v>45</v>
      </c>
      <c r="H47" s="14">
        <f t="shared" si="1"/>
        <v>1</v>
      </c>
      <c r="I47" s="3"/>
    </row>
    <row r="48" spans="1:9" ht="14.25" customHeight="1">
      <c r="A48" s="9">
        <v>14</v>
      </c>
      <c r="B48" s="131" t="s">
        <v>83</v>
      </c>
      <c r="C48" s="1" t="s">
        <v>10</v>
      </c>
      <c r="D48" s="9">
        <v>44</v>
      </c>
      <c r="E48" s="9">
        <v>44.5</v>
      </c>
      <c r="F48" s="9">
        <f t="shared" si="0"/>
        <v>88.5</v>
      </c>
      <c r="G48" s="2">
        <v>46</v>
      </c>
      <c r="H48" s="14">
        <f t="shared" si="1"/>
        <v>1</v>
      </c>
      <c r="I48" s="3"/>
    </row>
    <row r="49" spans="1:9" ht="14.25" customHeight="1">
      <c r="A49" s="9">
        <v>40</v>
      </c>
      <c r="B49" s="131" t="s">
        <v>108</v>
      </c>
      <c r="C49" s="1" t="s">
        <v>19</v>
      </c>
      <c r="D49" s="9">
        <v>45</v>
      </c>
      <c r="E49" s="9">
        <v>47</v>
      </c>
      <c r="F49" s="9">
        <f t="shared" si="0"/>
        <v>92</v>
      </c>
      <c r="G49" s="2">
        <v>47</v>
      </c>
      <c r="H49" s="14">
        <f t="shared" si="1"/>
        <v>1</v>
      </c>
      <c r="I49" s="3"/>
    </row>
    <row r="50" spans="1:9" ht="14.25" customHeight="1">
      <c r="A50" s="9">
        <v>45</v>
      </c>
      <c r="B50" s="131" t="s">
        <v>113</v>
      </c>
      <c r="C50" s="1" t="s">
        <v>19</v>
      </c>
      <c r="D50" s="9">
        <v>48</v>
      </c>
      <c r="E50" s="9">
        <v>46</v>
      </c>
      <c r="F50" s="9">
        <f t="shared" si="0"/>
        <v>94</v>
      </c>
      <c r="G50" s="2">
        <v>48</v>
      </c>
      <c r="H50" s="14">
        <f t="shared" si="1"/>
        <v>1</v>
      </c>
      <c r="I50" s="3"/>
    </row>
    <row r="51" spans="1:9" ht="14.25" customHeight="1"/>
    <row r="52" spans="1:9" ht="14.25" customHeight="1"/>
    <row r="53" spans="1:9" ht="14.25" customHeight="1"/>
    <row r="54" spans="1:9" ht="14.25" customHeight="1"/>
    <row r="55" spans="1:9" ht="14.25" customHeight="1"/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</sheetData>
  <pageMargins left="0.23622047244094491" right="0.23622047244094491" top="0.74803149606299213" bottom="0.74803149606299213" header="0" footer="0"/>
  <pageSetup paperSize="9" orientation="landscape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63"/>
  <sheetViews>
    <sheetView workbookViewId="0">
      <pane ySplit="2" topLeftCell="A3" activePane="bottomLeft" state="frozen"/>
      <selection pane="bottomLeft" activeCell="C38" sqref="C38"/>
    </sheetView>
  </sheetViews>
  <sheetFormatPr defaultColWidth="14.42578125" defaultRowHeight="15" customHeight="1"/>
  <cols>
    <col min="1" max="1" width="5" customWidth="1"/>
    <col min="2" max="3" width="30.7109375" customWidth="1"/>
    <col min="4" max="9" width="10.7109375" customWidth="1"/>
    <col min="10" max="10" width="8.7109375" customWidth="1"/>
    <col min="11" max="11" width="3.7109375" customWidth="1"/>
    <col min="12" max="12" width="5.7109375" customWidth="1"/>
    <col min="13" max="27" width="8.7109375" customWidth="1"/>
  </cols>
  <sheetData>
    <row r="1" spans="1:14" s="8" customFormat="1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22</v>
      </c>
    </row>
    <row r="2" spans="1:14" ht="14.25" customHeight="1">
      <c r="A2" s="15" t="s">
        <v>1</v>
      </c>
      <c r="B2" s="15" t="s">
        <v>2</v>
      </c>
      <c r="C2" s="15" t="s">
        <v>3</v>
      </c>
      <c r="D2" s="15" t="s">
        <v>223</v>
      </c>
      <c r="E2" s="15" t="s">
        <v>222</v>
      </c>
      <c r="F2" s="15" t="s">
        <v>0</v>
      </c>
      <c r="G2" s="13" t="s">
        <v>5</v>
      </c>
      <c r="H2" s="11" t="s">
        <v>22</v>
      </c>
      <c r="I2" s="11"/>
      <c r="J2" s="14"/>
      <c r="K2" s="14"/>
      <c r="L2" s="14"/>
      <c r="M2" s="14" t="s">
        <v>221</v>
      </c>
      <c r="N2" s="3"/>
    </row>
    <row r="3" spans="1:14" ht="14.25" customHeight="1">
      <c r="A3" s="9">
        <v>18</v>
      </c>
      <c r="B3" s="131" t="s">
        <v>135</v>
      </c>
      <c r="C3" s="1" t="s">
        <v>76</v>
      </c>
      <c r="D3" s="9">
        <v>1</v>
      </c>
      <c r="E3" s="9">
        <v>3</v>
      </c>
      <c r="F3" s="9">
        <f t="shared" ref="F3:F51" si="0">D3+E3</f>
        <v>4</v>
      </c>
      <c r="G3" s="13">
        <v>1</v>
      </c>
      <c r="H3" s="14">
        <f t="shared" ref="H3:H51" si="1">IF(F3&lt;=$M$3,$L$3,IF(F3&lt;=$M$4,$L$4,IF(F3&lt;=$M$5,$L$5,IF(F3&lt;=$M$6,$L$6,IF(F3&lt;=$M$7,$L$7,IF(F3&lt;=$M$8,$L$8,$L$9))))))</f>
        <v>16</v>
      </c>
      <c r="I3" s="3"/>
      <c r="J3" s="4"/>
      <c r="K3" s="4">
        <v>1</v>
      </c>
      <c r="L3" s="4">
        <v>16</v>
      </c>
      <c r="M3" s="5">
        <f t="shared" ref="M3:M9" si="2">K3*($F$51-$F$3)/7+$F$3</f>
        <v>16.857142857142858</v>
      </c>
      <c r="N3" s="5"/>
    </row>
    <row r="4" spans="1:14" ht="14.25" customHeight="1">
      <c r="A4" s="9">
        <v>47</v>
      </c>
      <c r="B4" s="131" t="s">
        <v>163</v>
      </c>
      <c r="C4" s="1" t="s">
        <v>19</v>
      </c>
      <c r="D4" s="9">
        <v>3</v>
      </c>
      <c r="E4" s="9">
        <v>2</v>
      </c>
      <c r="F4" s="9">
        <f t="shared" si="0"/>
        <v>5</v>
      </c>
      <c r="G4" s="13">
        <v>2</v>
      </c>
      <c r="H4" s="14">
        <f t="shared" si="1"/>
        <v>16</v>
      </c>
      <c r="I4" s="3"/>
      <c r="J4" s="4"/>
      <c r="K4" s="4">
        <v>2</v>
      </c>
      <c r="L4" s="4">
        <v>12</v>
      </c>
      <c r="M4" s="5">
        <f t="shared" si="2"/>
        <v>29.714285714285715</v>
      </c>
      <c r="N4" s="5"/>
    </row>
    <row r="5" spans="1:14" ht="14.25" customHeight="1">
      <c r="A5" s="9">
        <v>26</v>
      </c>
      <c r="B5" s="131" t="s">
        <v>142</v>
      </c>
      <c r="C5" s="1" t="s">
        <v>43</v>
      </c>
      <c r="D5" s="9">
        <v>5</v>
      </c>
      <c r="E5" s="9">
        <v>1</v>
      </c>
      <c r="F5" s="9">
        <f t="shared" si="0"/>
        <v>6</v>
      </c>
      <c r="G5" s="13">
        <v>3</v>
      </c>
      <c r="H5" s="14">
        <f t="shared" si="1"/>
        <v>16</v>
      </c>
      <c r="I5" s="3"/>
      <c r="J5" s="4"/>
      <c r="K5" s="4">
        <v>3</v>
      </c>
      <c r="L5" s="4">
        <v>9</v>
      </c>
      <c r="M5" s="5">
        <f t="shared" si="2"/>
        <v>42.571428571428569</v>
      </c>
      <c r="N5" s="5"/>
    </row>
    <row r="6" spans="1:14" ht="14.25" customHeight="1">
      <c r="A6" s="9">
        <v>24</v>
      </c>
      <c r="B6" s="131" t="s">
        <v>140</v>
      </c>
      <c r="C6" s="1" t="s">
        <v>43</v>
      </c>
      <c r="D6" s="9">
        <v>2</v>
      </c>
      <c r="E6" s="9">
        <v>5</v>
      </c>
      <c r="F6" s="9">
        <f t="shared" si="0"/>
        <v>7</v>
      </c>
      <c r="G6" s="13">
        <v>4</v>
      </c>
      <c r="H6" s="14">
        <f t="shared" si="1"/>
        <v>16</v>
      </c>
      <c r="I6" s="3"/>
      <c r="J6" s="4"/>
      <c r="K6" s="4">
        <v>4</v>
      </c>
      <c r="L6" s="4">
        <v>6</v>
      </c>
      <c r="M6" s="5">
        <f t="shared" si="2"/>
        <v>55.428571428571431</v>
      </c>
      <c r="N6" s="5"/>
    </row>
    <row r="7" spans="1:14" ht="14.25" customHeight="1">
      <c r="A7" s="9">
        <v>19</v>
      </c>
      <c r="B7" s="130" t="s">
        <v>283</v>
      </c>
      <c r="C7" s="1" t="s">
        <v>76</v>
      </c>
      <c r="D7" s="9">
        <v>6</v>
      </c>
      <c r="E7" s="9">
        <v>9.5</v>
      </c>
      <c r="F7" s="9">
        <f t="shared" si="0"/>
        <v>15.5</v>
      </c>
      <c r="G7" s="13">
        <v>5</v>
      </c>
      <c r="H7" s="14">
        <f t="shared" si="1"/>
        <v>16</v>
      </c>
      <c r="I7" s="3"/>
      <c r="J7" s="4"/>
      <c r="K7" s="4">
        <v>5</v>
      </c>
      <c r="L7" s="4">
        <v>4</v>
      </c>
      <c r="M7" s="5">
        <f t="shared" si="2"/>
        <v>68.285714285714292</v>
      </c>
      <c r="N7" s="5"/>
    </row>
    <row r="8" spans="1:14" ht="14.25" customHeight="1">
      <c r="A8" s="9">
        <v>15</v>
      </c>
      <c r="B8" s="131" t="s">
        <v>132</v>
      </c>
      <c r="C8" s="1" t="s">
        <v>7</v>
      </c>
      <c r="D8" s="9">
        <v>14</v>
      </c>
      <c r="E8" s="9">
        <v>6</v>
      </c>
      <c r="F8" s="9">
        <f t="shared" si="0"/>
        <v>20</v>
      </c>
      <c r="G8" s="13">
        <v>6</v>
      </c>
      <c r="H8" s="14">
        <f t="shared" si="1"/>
        <v>12</v>
      </c>
      <c r="I8" s="3"/>
      <c r="J8" s="4"/>
      <c r="K8" s="4">
        <v>6</v>
      </c>
      <c r="L8" s="4">
        <v>2</v>
      </c>
      <c r="M8" s="5">
        <f t="shared" si="2"/>
        <v>81.142857142857139</v>
      </c>
      <c r="N8" s="5"/>
    </row>
    <row r="9" spans="1:14" ht="14.25" customHeight="1">
      <c r="A9" s="9">
        <v>40</v>
      </c>
      <c r="B9" s="131" t="s">
        <v>156</v>
      </c>
      <c r="C9" s="1" t="s">
        <v>17</v>
      </c>
      <c r="D9" s="9">
        <v>4</v>
      </c>
      <c r="E9" s="9">
        <v>17.5</v>
      </c>
      <c r="F9" s="9">
        <f t="shared" si="0"/>
        <v>21.5</v>
      </c>
      <c r="G9" s="13">
        <v>7</v>
      </c>
      <c r="H9" s="14">
        <f t="shared" si="1"/>
        <v>12</v>
      </c>
      <c r="I9" s="3"/>
      <c r="J9" s="4"/>
      <c r="K9" s="4">
        <v>7</v>
      </c>
      <c r="L9" s="4">
        <v>1</v>
      </c>
      <c r="M9" s="5">
        <f t="shared" si="2"/>
        <v>94</v>
      </c>
      <c r="N9" s="5"/>
    </row>
    <row r="10" spans="1:14" ht="14.25" customHeight="1">
      <c r="A10" s="9">
        <v>32</v>
      </c>
      <c r="B10" s="131" t="s">
        <v>148</v>
      </c>
      <c r="C10" s="1" t="s">
        <v>15</v>
      </c>
      <c r="D10" s="9">
        <v>16</v>
      </c>
      <c r="E10" s="9">
        <v>7.5</v>
      </c>
      <c r="F10" s="9">
        <f t="shared" si="0"/>
        <v>23.5</v>
      </c>
      <c r="G10" s="13">
        <v>8</v>
      </c>
      <c r="H10" s="14">
        <f t="shared" si="1"/>
        <v>12</v>
      </c>
      <c r="I10" s="3"/>
    </row>
    <row r="11" spans="1:14" ht="14.25" customHeight="1">
      <c r="A11" s="9">
        <v>12</v>
      </c>
      <c r="B11" s="131" t="s">
        <v>129</v>
      </c>
      <c r="C11" s="1" t="s">
        <v>7</v>
      </c>
      <c r="D11" s="9">
        <v>13</v>
      </c>
      <c r="E11" s="9">
        <v>16</v>
      </c>
      <c r="F11" s="9">
        <f t="shared" si="0"/>
        <v>29</v>
      </c>
      <c r="G11" s="13">
        <v>9</v>
      </c>
      <c r="H11" s="14">
        <f t="shared" si="1"/>
        <v>12</v>
      </c>
      <c r="I11" s="3"/>
    </row>
    <row r="12" spans="1:14" ht="14.25" customHeight="1">
      <c r="A12" s="9">
        <v>36</v>
      </c>
      <c r="B12" s="131" t="s">
        <v>152</v>
      </c>
      <c r="C12" s="1" t="s">
        <v>15</v>
      </c>
      <c r="D12" s="9">
        <v>12</v>
      </c>
      <c r="E12" s="9">
        <v>22</v>
      </c>
      <c r="F12" s="9">
        <f t="shared" si="0"/>
        <v>34</v>
      </c>
      <c r="G12" s="13">
        <v>10</v>
      </c>
      <c r="H12" s="14">
        <f t="shared" si="1"/>
        <v>9</v>
      </c>
      <c r="I12" s="3"/>
    </row>
    <row r="13" spans="1:14" ht="14.25" customHeight="1">
      <c r="A13" s="9">
        <v>43</v>
      </c>
      <c r="B13" s="131" t="s">
        <v>159</v>
      </c>
      <c r="C13" s="1" t="s">
        <v>55</v>
      </c>
      <c r="D13" s="9">
        <v>7</v>
      </c>
      <c r="E13" s="9">
        <v>28.5</v>
      </c>
      <c r="F13" s="9">
        <f t="shared" si="0"/>
        <v>35.5</v>
      </c>
      <c r="G13" s="13">
        <v>11</v>
      </c>
      <c r="H13" s="14">
        <f t="shared" si="1"/>
        <v>9</v>
      </c>
      <c r="I13" s="3"/>
    </row>
    <row r="14" spans="1:14" ht="14.25" customHeight="1">
      <c r="A14" s="9">
        <v>16</v>
      </c>
      <c r="B14" s="131" t="s">
        <v>133</v>
      </c>
      <c r="C14" s="1" t="s">
        <v>76</v>
      </c>
      <c r="D14" s="9">
        <v>29</v>
      </c>
      <c r="E14" s="9">
        <v>7.5</v>
      </c>
      <c r="F14" s="9">
        <f t="shared" si="0"/>
        <v>36.5</v>
      </c>
      <c r="G14" s="13">
        <v>12</v>
      </c>
      <c r="H14" s="14">
        <f t="shared" si="1"/>
        <v>9</v>
      </c>
      <c r="I14" s="3"/>
    </row>
    <row r="15" spans="1:14" ht="14.25" customHeight="1">
      <c r="A15" s="9">
        <v>33</v>
      </c>
      <c r="B15" s="131" t="s">
        <v>149</v>
      </c>
      <c r="C15" s="1" t="s">
        <v>15</v>
      </c>
      <c r="D15" s="9">
        <v>24</v>
      </c>
      <c r="E15" s="9">
        <v>13.5</v>
      </c>
      <c r="F15" s="9">
        <f t="shared" si="0"/>
        <v>37.5</v>
      </c>
      <c r="G15" s="13">
        <v>13</v>
      </c>
      <c r="H15" s="14">
        <f t="shared" si="1"/>
        <v>9</v>
      </c>
      <c r="I15" s="3"/>
    </row>
    <row r="16" spans="1:14" ht="14.25" customHeight="1">
      <c r="A16" s="9">
        <v>17</v>
      </c>
      <c r="B16" s="131" t="s">
        <v>134</v>
      </c>
      <c r="C16" s="1" t="s">
        <v>76</v>
      </c>
      <c r="D16" s="9">
        <v>34</v>
      </c>
      <c r="E16" s="9">
        <v>4</v>
      </c>
      <c r="F16" s="9">
        <f t="shared" si="0"/>
        <v>38</v>
      </c>
      <c r="G16" s="13">
        <v>14</v>
      </c>
      <c r="H16" s="14">
        <f t="shared" si="1"/>
        <v>9</v>
      </c>
      <c r="I16" s="3"/>
    </row>
    <row r="17" spans="1:9" ht="14.25" customHeight="1">
      <c r="A17" s="9">
        <v>35</v>
      </c>
      <c r="B17" s="131" t="s">
        <v>151</v>
      </c>
      <c r="C17" s="1" t="s">
        <v>15</v>
      </c>
      <c r="D17" s="9">
        <v>15</v>
      </c>
      <c r="E17" s="9">
        <v>24</v>
      </c>
      <c r="F17" s="9">
        <f t="shared" si="0"/>
        <v>39</v>
      </c>
      <c r="G17" s="13">
        <v>15</v>
      </c>
      <c r="H17" s="14">
        <f t="shared" si="1"/>
        <v>9</v>
      </c>
      <c r="I17" s="3"/>
    </row>
    <row r="18" spans="1:9" ht="14.25" customHeight="1">
      <c r="A18" s="9">
        <v>13</v>
      </c>
      <c r="B18" s="131" t="s">
        <v>130</v>
      </c>
      <c r="C18" s="1" t="s">
        <v>7</v>
      </c>
      <c r="D18" s="9">
        <v>28</v>
      </c>
      <c r="E18" s="9">
        <v>13.5</v>
      </c>
      <c r="F18" s="9">
        <f t="shared" si="0"/>
        <v>41.5</v>
      </c>
      <c r="G18" s="13">
        <v>16</v>
      </c>
      <c r="H18" s="14">
        <f t="shared" si="1"/>
        <v>9</v>
      </c>
      <c r="I18" s="3"/>
    </row>
    <row r="19" spans="1:9" ht="14.25" customHeight="1">
      <c r="A19" s="9">
        <v>44</v>
      </c>
      <c r="B19" s="131" t="s">
        <v>160</v>
      </c>
      <c r="C19" s="1" t="s">
        <v>55</v>
      </c>
      <c r="D19" s="9">
        <v>33</v>
      </c>
      <c r="E19" s="9">
        <v>9.5</v>
      </c>
      <c r="F19" s="9">
        <f t="shared" si="0"/>
        <v>42.5</v>
      </c>
      <c r="G19" s="13">
        <v>17</v>
      </c>
      <c r="H19" s="14">
        <f t="shared" si="1"/>
        <v>9</v>
      </c>
      <c r="I19" s="3"/>
    </row>
    <row r="20" spans="1:9" ht="14.25" customHeight="1">
      <c r="A20" s="9">
        <v>6</v>
      </c>
      <c r="B20" s="131" t="s">
        <v>123</v>
      </c>
      <c r="C20" s="1" t="s">
        <v>26</v>
      </c>
      <c r="D20" s="9">
        <v>17</v>
      </c>
      <c r="E20" s="9">
        <v>26</v>
      </c>
      <c r="F20" s="9">
        <f t="shared" si="0"/>
        <v>43</v>
      </c>
      <c r="G20" s="13">
        <v>18</v>
      </c>
      <c r="H20" s="14">
        <f t="shared" si="1"/>
        <v>6</v>
      </c>
      <c r="I20" s="3"/>
    </row>
    <row r="21" spans="1:9" ht="14.25" customHeight="1">
      <c r="A21" s="9">
        <v>30</v>
      </c>
      <c r="B21" s="131" t="s">
        <v>146</v>
      </c>
      <c r="C21" s="1" t="s">
        <v>43</v>
      </c>
      <c r="D21" s="9">
        <v>18</v>
      </c>
      <c r="E21" s="9">
        <v>28.5</v>
      </c>
      <c r="F21" s="9">
        <f t="shared" si="0"/>
        <v>46.5</v>
      </c>
      <c r="G21" s="13">
        <v>19</v>
      </c>
      <c r="H21" s="14">
        <f t="shared" si="1"/>
        <v>6</v>
      </c>
      <c r="I21" s="3"/>
    </row>
    <row r="22" spans="1:9" ht="14.25" customHeight="1">
      <c r="A22" s="9">
        <v>25</v>
      </c>
      <c r="B22" s="131" t="s">
        <v>141</v>
      </c>
      <c r="C22" s="1" t="s">
        <v>43</v>
      </c>
      <c r="D22" s="9">
        <v>22</v>
      </c>
      <c r="E22" s="9">
        <v>25</v>
      </c>
      <c r="F22" s="9">
        <f t="shared" si="0"/>
        <v>47</v>
      </c>
      <c r="G22" s="13">
        <v>20</v>
      </c>
      <c r="H22" s="14">
        <f t="shared" si="1"/>
        <v>6</v>
      </c>
      <c r="I22" s="3"/>
    </row>
    <row r="23" spans="1:9" ht="14.25" customHeight="1">
      <c r="A23" s="9">
        <v>34</v>
      </c>
      <c r="B23" s="131" t="s">
        <v>150</v>
      </c>
      <c r="C23" s="1" t="s">
        <v>15</v>
      </c>
      <c r="D23" s="9">
        <v>37</v>
      </c>
      <c r="E23" s="9">
        <v>11</v>
      </c>
      <c r="F23" s="9">
        <f t="shared" si="0"/>
        <v>48</v>
      </c>
      <c r="G23" s="13">
        <v>21</v>
      </c>
      <c r="H23" s="14">
        <f t="shared" si="1"/>
        <v>6</v>
      </c>
      <c r="I23" s="3"/>
    </row>
    <row r="24" spans="1:9" ht="14.25" customHeight="1">
      <c r="A24" s="9">
        <v>48</v>
      </c>
      <c r="B24" s="131" t="s">
        <v>164</v>
      </c>
      <c r="C24" s="1" t="s">
        <v>19</v>
      </c>
      <c r="D24" s="9">
        <v>10</v>
      </c>
      <c r="E24" s="9">
        <v>38</v>
      </c>
      <c r="F24" s="9">
        <f t="shared" si="0"/>
        <v>48</v>
      </c>
      <c r="G24" s="13">
        <v>21</v>
      </c>
      <c r="H24" s="14">
        <f t="shared" si="1"/>
        <v>6</v>
      </c>
      <c r="I24" s="3"/>
    </row>
    <row r="25" spans="1:9" ht="14.25" customHeight="1">
      <c r="A25" s="9">
        <v>1</v>
      </c>
      <c r="B25" s="131" t="s">
        <v>117</v>
      </c>
      <c r="C25" s="1" t="s">
        <v>70</v>
      </c>
      <c r="D25" s="9">
        <v>30</v>
      </c>
      <c r="E25" s="9">
        <v>19</v>
      </c>
      <c r="F25" s="9">
        <f t="shared" si="0"/>
        <v>49</v>
      </c>
      <c r="G25" s="13">
        <v>23</v>
      </c>
      <c r="H25" s="14">
        <f t="shared" si="1"/>
        <v>6</v>
      </c>
      <c r="I25" s="3"/>
    </row>
    <row r="26" spans="1:9" ht="14.25" customHeight="1">
      <c r="A26" s="9">
        <v>49</v>
      </c>
      <c r="B26" s="131" t="s">
        <v>165</v>
      </c>
      <c r="C26" s="1" t="s">
        <v>19</v>
      </c>
      <c r="D26" s="9">
        <v>9</v>
      </c>
      <c r="E26" s="9">
        <v>40</v>
      </c>
      <c r="F26" s="9">
        <f t="shared" si="0"/>
        <v>49</v>
      </c>
      <c r="G26" s="13">
        <v>23</v>
      </c>
      <c r="H26" s="14">
        <f t="shared" si="1"/>
        <v>6</v>
      </c>
      <c r="I26" s="3"/>
    </row>
    <row r="27" spans="1:9" ht="14.25" customHeight="1">
      <c r="A27" s="9">
        <v>11</v>
      </c>
      <c r="B27" s="131" t="s">
        <v>128</v>
      </c>
      <c r="C27" s="1" t="s">
        <v>7</v>
      </c>
      <c r="D27" s="9">
        <v>39</v>
      </c>
      <c r="E27" s="9">
        <v>13.5</v>
      </c>
      <c r="F27" s="9">
        <f t="shared" si="0"/>
        <v>52.5</v>
      </c>
      <c r="G27" s="13">
        <v>25</v>
      </c>
      <c r="H27" s="14">
        <f t="shared" si="1"/>
        <v>6</v>
      </c>
      <c r="I27" s="3"/>
    </row>
    <row r="28" spans="1:9" ht="14.25" customHeight="1">
      <c r="A28" s="9">
        <v>2</v>
      </c>
      <c r="B28" s="131" t="s">
        <v>118</v>
      </c>
      <c r="C28" s="1" t="s">
        <v>119</v>
      </c>
      <c r="D28" s="9">
        <v>32</v>
      </c>
      <c r="E28" s="9">
        <v>20.5</v>
      </c>
      <c r="F28" s="9">
        <f t="shared" si="0"/>
        <v>52.5</v>
      </c>
      <c r="G28" s="13">
        <v>25</v>
      </c>
      <c r="H28" s="14">
        <f t="shared" si="1"/>
        <v>6</v>
      </c>
      <c r="I28" s="3"/>
    </row>
    <row r="29" spans="1:9" ht="14.25" customHeight="1">
      <c r="A29" s="9">
        <v>42</v>
      </c>
      <c r="B29" s="131" t="s">
        <v>158</v>
      </c>
      <c r="C29" s="1" t="s">
        <v>17</v>
      </c>
      <c r="D29" s="9">
        <v>19</v>
      </c>
      <c r="E29" s="9">
        <v>34</v>
      </c>
      <c r="F29" s="9">
        <f t="shared" si="0"/>
        <v>53</v>
      </c>
      <c r="G29" s="13">
        <v>27</v>
      </c>
      <c r="H29" s="14">
        <f t="shared" si="1"/>
        <v>6</v>
      </c>
      <c r="I29" s="3"/>
    </row>
    <row r="30" spans="1:9" ht="14.25" customHeight="1">
      <c r="A30" s="9">
        <v>45</v>
      </c>
      <c r="B30" s="131" t="s">
        <v>161</v>
      </c>
      <c r="C30" s="1" t="s">
        <v>55</v>
      </c>
      <c r="D30" s="9">
        <v>41</v>
      </c>
      <c r="E30" s="9">
        <v>13.5</v>
      </c>
      <c r="F30" s="9">
        <f t="shared" si="0"/>
        <v>54.5</v>
      </c>
      <c r="G30" s="13">
        <v>28</v>
      </c>
      <c r="H30" s="14">
        <f t="shared" si="1"/>
        <v>6</v>
      </c>
      <c r="I30" s="3"/>
    </row>
    <row r="31" spans="1:9" ht="14.25" customHeight="1">
      <c r="A31" s="9">
        <v>7</v>
      </c>
      <c r="B31" s="131" t="s">
        <v>124</v>
      </c>
      <c r="C31" s="1" t="s">
        <v>26</v>
      </c>
      <c r="D31" s="9">
        <v>35</v>
      </c>
      <c r="E31" s="9">
        <v>20.5</v>
      </c>
      <c r="F31" s="9">
        <f t="shared" si="0"/>
        <v>55.5</v>
      </c>
      <c r="G31" s="13">
        <v>29</v>
      </c>
      <c r="H31" s="14">
        <f t="shared" si="1"/>
        <v>4</v>
      </c>
      <c r="I31" s="3"/>
    </row>
    <row r="32" spans="1:9" ht="14.25" customHeight="1">
      <c r="A32" s="9">
        <v>14</v>
      </c>
      <c r="B32" s="131" t="s">
        <v>131</v>
      </c>
      <c r="C32" s="1" t="s">
        <v>7</v>
      </c>
      <c r="D32" s="9">
        <v>20</v>
      </c>
      <c r="E32" s="9">
        <v>36</v>
      </c>
      <c r="F32" s="9">
        <f t="shared" si="0"/>
        <v>56</v>
      </c>
      <c r="G32" s="13">
        <v>30</v>
      </c>
      <c r="H32" s="14">
        <f t="shared" si="1"/>
        <v>4</v>
      </c>
      <c r="I32" s="3"/>
    </row>
    <row r="33" spans="1:9" ht="14.25" customHeight="1">
      <c r="A33" s="9">
        <v>28</v>
      </c>
      <c r="B33" s="131" t="s">
        <v>144</v>
      </c>
      <c r="C33" s="1" t="s">
        <v>43</v>
      </c>
      <c r="D33" s="9">
        <v>8</v>
      </c>
      <c r="E33" s="9">
        <v>48</v>
      </c>
      <c r="F33" s="9">
        <f t="shared" si="0"/>
        <v>56</v>
      </c>
      <c r="G33" s="13">
        <v>30</v>
      </c>
      <c r="H33" s="14">
        <f t="shared" si="1"/>
        <v>4</v>
      </c>
      <c r="I33" s="3"/>
    </row>
    <row r="34" spans="1:9" ht="14.25" customHeight="1">
      <c r="A34" s="9">
        <v>38</v>
      </c>
      <c r="B34" s="131" t="s">
        <v>154</v>
      </c>
      <c r="C34" s="1" t="s">
        <v>15</v>
      </c>
      <c r="D34" s="9">
        <v>26</v>
      </c>
      <c r="E34" s="9">
        <v>30.5</v>
      </c>
      <c r="F34" s="9">
        <f t="shared" si="0"/>
        <v>56.5</v>
      </c>
      <c r="G34" s="13">
        <v>32</v>
      </c>
      <c r="H34" s="14">
        <f t="shared" si="1"/>
        <v>4</v>
      </c>
      <c r="I34" s="3"/>
    </row>
    <row r="35" spans="1:9" ht="14.25" customHeight="1">
      <c r="A35" s="9">
        <v>37</v>
      </c>
      <c r="B35" s="131" t="s">
        <v>153</v>
      </c>
      <c r="C35" s="1" t="s">
        <v>15</v>
      </c>
      <c r="D35" s="9">
        <v>25</v>
      </c>
      <c r="E35" s="9">
        <v>32.5</v>
      </c>
      <c r="F35" s="9">
        <f t="shared" si="0"/>
        <v>57.5</v>
      </c>
      <c r="G35" s="13">
        <v>33</v>
      </c>
      <c r="H35" s="14">
        <f t="shared" si="1"/>
        <v>4</v>
      </c>
      <c r="I35" s="3"/>
    </row>
    <row r="36" spans="1:9" ht="14.25" customHeight="1">
      <c r="A36" s="9">
        <v>29</v>
      </c>
      <c r="B36" s="131" t="s">
        <v>145</v>
      </c>
      <c r="C36" s="1" t="s">
        <v>43</v>
      </c>
      <c r="D36" s="9">
        <v>44</v>
      </c>
      <c r="E36" s="9">
        <v>17.5</v>
      </c>
      <c r="F36" s="9">
        <f t="shared" si="0"/>
        <v>61.5</v>
      </c>
      <c r="G36" s="13">
        <v>34</v>
      </c>
      <c r="H36" s="14">
        <f t="shared" si="1"/>
        <v>4</v>
      </c>
      <c r="I36" s="3"/>
    </row>
    <row r="37" spans="1:9" ht="14.25" customHeight="1">
      <c r="A37" s="9">
        <v>4</v>
      </c>
      <c r="B37" s="131" t="s">
        <v>121</v>
      </c>
      <c r="C37" s="1" t="s">
        <v>26</v>
      </c>
      <c r="D37" s="9">
        <v>23</v>
      </c>
      <c r="E37" s="9">
        <v>39</v>
      </c>
      <c r="F37" s="9">
        <f t="shared" si="0"/>
        <v>62</v>
      </c>
      <c r="G37" s="13">
        <v>35</v>
      </c>
      <c r="H37" s="14">
        <f t="shared" si="1"/>
        <v>4</v>
      </c>
      <c r="I37" s="3"/>
    </row>
    <row r="38" spans="1:9" s="137" customFormat="1" ht="14.25" customHeight="1">
      <c r="A38" s="136">
        <v>21</v>
      </c>
      <c r="B38" s="137" t="s">
        <v>137</v>
      </c>
      <c r="C38" s="137" t="s">
        <v>12</v>
      </c>
      <c r="D38" s="136">
        <v>40</v>
      </c>
      <c r="E38" s="136">
        <v>23</v>
      </c>
      <c r="F38" s="136">
        <f t="shared" si="0"/>
        <v>63</v>
      </c>
      <c r="G38" s="138">
        <v>36</v>
      </c>
      <c r="H38" s="139">
        <f t="shared" si="1"/>
        <v>4</v>
      </c>
      <c r="I38" s="143"/>
    </row>
    <row r="39" spans="1:9" ht="14.25" customHeight="1">
      <c r="A39" s="9">
        <v>27</v>
      </c>
      <c r="B39" s="131" t="s">
        <v>143</v>
      </c>
      <c r="C39" s="1" t="s">
        <v>43</v>
      </c>
      <c r="D39" s="9">
        <v>27</v>
      </c>
      <c r="E39" s="9">
        <v>37</v>
      </c>
      <c r="F39" s="9">
        <f t="shared" si="0"/>
        <v>64</v>
      </c>
      <c r="G39" s="13">
        <v>37</v>
      </c>
      <c r="H39" s="14">
        <f t="shared" si="1"/>
        <v>4</v>
      </c>
      <c r="I39" s="3"/>
    </row>
    <row r="40" spans="1:9" ht="14.25" customHeight="1">
      <c r="A40" s="9">
        <v>50</v>
      </c>
      <c r="B40" s="131" t="s">
        <v>166</v>
      </c>
      <c r="C40" s="1" t="s">
        <v>19</v>
      </c>
      <c r="D40" s="9">
        <v>31</v>
      </c>
      <c r="E40" s="9">
        <v>35</v>
      </c>
      <c r="F40" s="9">
        <f t="shared" si="0"/>
        <v>66</v>
      </c>
      <c r="G40" s="13">
        <v>38</v>
      </c>
      <c r="H40" s="14">
        <f t="shared" si="1"/>
        <v>4</v>
      </c>
      <c r="I40" s="3"/>
    </row>
    <row r="41" spans="1:9" ht="14.25" customHeight="1">
      <c r="A41" s="9">
        <v>39</v>
      </c>
      <c r="B41" s="131" t="s">
        <v>155</v>
      </c>
      <c r="C41" s="1" t="s">
        <v>15</v>
      </c>
      <c r="D41" s="9">
        <v>36</v>
      </c>
      <c r="E41" s="9">
        <v>30.5</v>
      </c>
      <c r="F41" s="9">
        <f t="shared" si="0"/>
        <v>66.5</v>
      </c>
      <c r="G41" s="13">
        <v>39</v>
      </c>
      <c r="H41" s="14">
        <f t="shared" si="1"/>
        <v>4</v>
      </c>
      <c r="I41" s="3"/>
    </row>
    <row r="42" spans="1:9" ht="14.25" customHeight="1">
      <c r="A42" s="9">
        <v>41</v>
      </c>
      <c r="B42" s="131" t="s">
        <v>157</v>
      </c>
      <c r="C42" s="1" t="s">
        <v>17</v>
      </c>
      <c r="D42" s="9">
        <v>21</v>
      </c>
      <c r="E42" s="9">
        <v>49</v>
      </c>
      <c r="F42" s="9">
        <f t="shared" si="0"/>
        <v>70</v>
      </c>
      <c r="G42" s="13">
        <v>40</v>
      </c>
      <c r="H42" s="14">
        <f t="shared" si="1"/>
        <v>2</v>
      </c>
      <c r="I42" s="3"/>
    </row>
    <row r="43" spans="1:9" ht="14.25" customHeight="1">
      <c r="A43" s="9">
        <v>46</v>
      </c>
      <c r="B43" s="131" t="s">
        <v>162</v>
      </c>
      <c r="C43" s="1" t="s">
        <v>19</v>
      </c>
      <c r="D43" s="9">
        <v>48</v>
      </c>
      <c r="E43" s="9">
        <v>27</v>
      </c>
      <c r="F43" s="9">
        <f t="shared" si="0"/>
        <v>75</v>
      </c>
      <c r="G43" s="13">
        <v>41</v>
      </c>
      <c r="H43" s="14">
        <f t="shared" si="1"/>
        <v>2</v>
      </c>
      <c r="I43" s="3"/>
    </row>
    <row r="44" spans="1:9" ht="14.25" customHeight="1">
      <c r="A44" s="9">
        <v>9</v>
      </c>
      <c r="B44" s="131" t="s">
        <v>126</v>
      </c>
      <c r="C44" s="1" t="s">
        <v>7</v>
      </c>
      <c r="D44" s="9">
        <v>45</v>
      </c>
      <c r="E44" s="9">
        <v>32.5</v>
      </c>
      <c r="F44" s="9">
        <f t="shared" si="0"/>
        <v>77.5</v>
      </c>
      <c r="G44" s="13">
        <v>42</v>
      </c>
      <c r="H44" s="14">
        <f t="shared" si="1"/>
        <v>2</v>
      </c>
      <c r="I44" s="3"/>
    </row>
    <row r="45" spans="1:9" s="137" customFormat="1" ht="14.25" customHeight="1">
      <c r="A45" s="136">
        <v>22</v>
      </c>
      <c r="B45" s="137" t="s">
        <v>138</v>
      </c>
      <c r="C45" s="137" t="s">
        <v>12</v>
      </c>
      <c r="D45" s="136">
        <v>38</v>
      </c>
      <c r="E45" s="136">
        <v>41</v>
      </c>
      <c r="F45" s="136">
        <f t="shared" si="0"/>
        <v>79</v>
      </c>
      <c r="G45" s="138">
        <v>43</v>
      </c>
      <c r="H45" s="139">
        <f t="shared" si="1"/>
        <v>2</v>
      </c>
      <c r="I45" s="143"/>
    </row>
    <row r="46" spans="1:9" ht="14.25" customHeight="1">
      <c r="A46" s="9">
        <v>20</v>
      </c>
      <c r="B46" s="131" t="s">
        <v>136</v>
      </c>
      <c r="C46" s="1" t="s">
        <v>10</v>
      </c>
      <c r="D46" s="9">
        <v>43</v>
      </c>
      <c r="E46" s="9">
        <v>45</v>
      </c>
      <c r="F46" s="9">
        <f t="shared" si="0"/>
        <v>88</v>
      </c>
      <c r="G46" s="13">
        <v>44</v>
      </c>
      <c r="H46" s="14">
        <f t="shared" si="1"/>
        <v>1</v>
      </c>
      <c r="I46" s="3"/>
    </row>
    <row r="47" spans="1:9" ht="14.25" customHeight="1">
      <c r="A47" s="9">
        <v>23</v>
      </c>
      <c r="B47" s="131" t="s">
        <v>139</v>
      </c>
      <c r="C47" s="1" t="s">
        <v>43</v>
      </c>
      <c r="D47" s="9">
        <v>42</v>
      </c>
      <c r="E47" s="9">
        <v>46</v>
      </c>
      <c r="F47" s="9">
        <f t="shared" si="0"/>
        <v>88</v>
      </c>
      <c r="G47" s="13">
        <v>44</v>
      </c>
      <c r="H47" s="14">
        <f t="shared" si="1"/>
        <v>1</v>
      </c>
      <c r="I47" s="3"/>
    </row>
    <row r="48" spans="1:9" ht="14.25" customHeight="1">
      <c r="A48" s="9">
        <v>8</v>
      </c>
      <c r="B48" s="131" t="s">
        <v>125</v>
      </c>
      <c r="C48" s="1" t="s">
        <v>26</v>
      </c>
      <c r="D48" s="9">
        <v>46</v>
      </c>
      <c r="E48" s="9">
        <v>43</v>
      </c>
      <c r="F48" s="9">
        <f t="shared" si="0"/>
        <v>89</v>
      </c>
      <c r="G48" s="13">
        <v>46</v>
      </c>
      <c r="H48" s="14">
        <f t="shared" si="1"/>
        <v>1</v>
      </c>
      <c r="I48" s="3"/>
    </row>
    <row r="49" spans="1:9" ht="14.25" customHeight="1">
      <c r="A49" s="9">
        <v>10</v>
      </c>
      <c r="B49" s="131" t="s">
        <v>127</v>
      </c>
      <c r="C49" s="1" t="s">
        <v>7</v>
      </c>
      <c r="D49" s="9">
        <v>50</v>
      </c>
      <c r="E49" s="9">
        <v>42</v>
      </c>
      <c r="F49" s="9">
        <f t="shared" si="0"/>
        <v>92</v>
      </c>
      <c r="G49" s="13">
        <v>47</v>
      </c>
      <c r="H49" s="14">
        <f t="shared" si="1"/>
        <v>1</v>
      </c>
      <c r="I49" s="3"/>
    </row>
    <row r="50" spans="1:9" ht="14.25" customHeight="1">
      <c r="A50" s="9">
        <v>3</v>
      </c>
      <c r="B50" s="131" t="s">
        <v>120</v>
      </c>
      <c r="C50" s="1" t="s">
        <v>119</v>
      </c>
      <c r="D50" s="9">
        <v>49</v>
      </c>
      <c r="E50" s="9">
        <v>44</v>
      </c>
      <c r="F50" s="9">
        <f t="shared" si="0"/>
        <v>93</v>
      </c>
      <c r="G50" s="13">
        <v>48</v>
      </c>
      <c r="H50" s="14">
        <f t="shared" si="1"/>
        <v>1</v>
      </c>
      <c r="I50" s="3"/>
    </row>
    <row r="51" spans="1:9" ht="14.25" customHeight="1">
      <c r="A51" s="9">
        <v>31</v>
      </c>
      <c r="B51" s="131" t="s">
        <v>147</v>
      </c>
      <c r="C51" s="1" t="s">
        <v>43</v>
      </c>
      <c r="D51" s="9">
        <v>47</v>
      </c>
      <c r="E51" s="9">
        <v>47</v>
      </c>
      <c r="F51" s="9">
        <f t="shared" si="0"/>
        <v>94</v>
      </c>
      <c r="G51" s="13">
        <v>49</v>
      </c>
      <c r="H51" s="14">
        <f t="shared" si="1"/>
        <v>1</v>
      </c>
      <c r="I51" s="3"/>
    </row>
    <row r="52" spans="1:9" ht="14.25" customHeight="1">
      <c r="A52" s="9">
        <v>5</v>
      </c>
      <c r="B52" s="131" t="s">
        <v>122</v>
      </c>
      <c r="C52" s="1" t="s">
        <v>26</v>
      </c>
      <c r="D52" s="9">
        <v>11</v>
      </c>
      <c r="E52" s="9" t="s">
        <v>21</v>
      </c>
      <c r="F52" s="9" t="s">
        <v>21</v>
      </c>
      <c r="G52" s="13" t="s">
        <v>21</v>
      </c>
      <c r="H52" s="14" t="s">
        <v>21</v>
      </c>
      <c r="I52" s="3"/>
    </row>
    <row r="53" spans="1:9" ht="14.25" customHeight="1"/>
    <row r="54" spans="1:9" ht="14.25" customHeight="1"/>
    <row r="55" spans="1:9" ht="14.25" customHeight="1"/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</sheetData>
  <pageMargins left="0.23622047244094491" right="0.23622047244094491" top="0.74803149606299213" bottom="0.74803149606299213" header="0" footer="0"/>
  <pageSetup paperSize="9" orientation="landscape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85"/>
  <sheetViews>
    <sheetView workbookViewId="0">
      <pane ySplit="2" topLeftCell="A3" activePane="bottomLeft" state="frozen"/>
      <selection pane="bottomLeft" activeCell="J16" sqref="J16"/>
    </sheetView>
  </sheetViews>
  <sheetFormatPr defaultColWidth="14.42578125" defaultRowHeight="15" customHeight="1"/>
  <cols>
    <col min="1" max="1" width="5" customWidth="1"/>
    <col min="2" max="3" width="30.7109375" customWidth="1"/>
    <col min="4" max="9" width="10.7109375" customWidth="1"/>
    <col min="10" max="10" width="8.7109375" customWidth="1"/>
    <col min="11" max="11" width="3.7109375" customWidth="1"/>
    <col min="12" max="12" width="5.7109375" customWidth="1"/>
    <col min="13" max="16" width="8.7109375" customWidth="1"/>
    <col min="17" max="17" width="20.42578125" customWidth="1"/>
    <col min="18" max="18" width="22.7109375" customWidth="1"/>
    <col min="19" max="27" width="8.7109375" customWidth="1"/>
  </cols>
  <sheetData>
    <row r="1" spans="1:22" s="8" customFormat="1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22</v>
      </c>
    </row>
    <row r="2" spans="1:22" ht="14.25" customHeight="1">
      <c r="A2" s="15" t="s">
        <v>1</v>
      </c>
      <c r="B2" s="15" t="s">
        <v>2</v>
      </c>
      <c r="C2" s="15" t="s">
        <v>3</v>
      </c>
      <c r="D2" s="15" t="s">
        <v>224</v>
      </c>
      <c r="E2" s="15" t="s">
        <v>225</v>
      </c>
      <c r="F2" s="15" t="s">
        <v>0</v>
      </c>
      <c r="G2" s="16" t="s">
        <v>5</v>
      </c>
      <c r="H2" s="15" t="s">
        <v>22</v>
      </c>
      <c r="I2" s="15"/>
      <c r="J2" s="14"/>
      <c r="K2" s="14"/>
      <c r="L2" s="14"/>
      <c r="M2" s="14" t="s">
        <v>221</v>
      </c>
      <c r="N2" s="3"/>
      <c r="P2" s="7"/>
      <c r="Q2" s="7"/>
      <c r="R2" s="7"/>
    </row>
    <row r="3" spans="1:22" ht="14.25" customHeight="1">
      <c r="A3" s="9">
        <v>18</v>
      </c>
      <c r="B3" s="131" t="s">
        <v>182</v>
      </c>
      <c r="C3" s="1" t="s">
        <v>15</v>
      </c>
      <c r="D3" s="9">
        <v>2</v>
      </c>
      <c r="E3" s="9">
        <v>3</v>
      </c>
      <c r="F3" s="9">
        <f t="shared" ref="F3:F32" si="0">SUM(D3:E3)</f>
        <v>5</v>
      </c>
      <c r="G3" s="13">
        <v>1</v>
      </c>
      <c r="H3" s="14">
        <f t="shared" ref="H3:H32" si="1">IF(F3&lt;=$M$3,$L$3,IF(F3&lt;=$M$4,$L$4,IF(F3&lt;=$M$5,$L$5,IF(F3&lt;=$M$6,$L$6,IF(F3&lt;=$M$7,$L$7,IF(F3&lt;=$M$8,$L$8,$L$9))))))</f>
        <v>16</v>
      </c>
      <c r="I3" s="3"/>
      <c r="J3" s="4"/>
      <c r="K3" s="4">
        <v>1</v>
      </c>
      <c r="L3" s="4">
        <v>16</v>
      </c>
      <c r="M3" s="5">
        <f t="shared" ref="M3:M9" si="2">K3*($F$32-$F$3)/7+$F$3</f>
        <v>12.571428571428571</v>
      </c>
      <c r="N3" s="5"/>
      <c r="P3" s="7"/>
      <c r="Q3" s="7"/>
      <c r="R3" s="7"/>
      <c r="S3" s="7"/>
      <c r="T3" s="7"/>
      <c r="U3" s="7"/>
      <c r="V3" s="7"/>
    </row>
    <row r="4" spans="1:22" ht="14.25" customHeight="1">
      <c r="A4" s="9">
        <v>7</v>
      </c>
      <c r="B4" s="131" t="s">
        <v>172</v>
      </c>
      <c r="C4" s="1" t="s">
        <v>34</v>
      </c>
      <c r="D4" s="9">
        <v>3</v>
      </c>
      <c r="E4" s="9">
        <v>5</v>
      </c>
      <c r="F4" s="9">
        <f t="shared" si="0"/>
        <v>8</v>
      </c>
      <c r="G4" s="13">
        <v>2</v>
      </c>
      <c r="H4" s="14">
        <f t="shared" si="1"/>
        <v>16</v>
      </c>
      <c r="I4" s="3"/>
      <c r="J4" s="4"/>
      <c r="K4" s="4">
        <v>2</v>
      </c>
      <c r="L4" s="4">
        <v>12</v>
      </c>
      <c r="M4" s="5">
        <f t="shared" si="2"/>
        <v>20.142857142857142</v>
      </c>
      <c r="N4" s="5"/>
      <c r="V4" s="6"/>
    </row>
    <row r="5" spans="1:22" ht="14.25" customHeight="1">
      <c r="A5" s="9">
        <v>4</v>
      </c>
      <c r="B5" s="131" t="s">
        <v>169</v>
      </c>
      <c r="C5" s="1" t="s">
        <v>26</v>
      </c>
      <c r="D5" s="9">
        <v>9</v>
      </c>
      <c r="E5" s="9">
        <v>4</v>
      </c>
      <c r="F5" s="9">
        <f t="shared" si="0"/>
        <v>13</v>
      </c>
      <c r="G5" s="13">
        <v>3</v>
      </c>
      <c r="H5" s="14">
        <f t="shared" si="1"/>
        <v>12</v>
      </c>
      <c r="I5" s="3"/>
      <c r="J5" s="4"/>
      <c r="K5" s="4">
        <v>3</v>
      </c>
      <c r="L5" s="4">
        <v>9</v>
      </c>
      <c r="M5" s="5">
        <f t="shared" si="2"/>
        <v>27.714285714285715</v>
      </c>
      <c r="N5" s="5"/>
      <c r="V5" s="6"/>
    </row>
    <row r="6" spans="1:22" ht="14.25" customHeight="1">
      <c r="A6" s="9">
        <v>25</v>
      </c>
      <c r="B6" s="131" t="s">
        <v>186</v>
      </c>
      <c r="C6" s="1" t="s">
        <v>55</v>
      </c>
      <c r="D6" s="9">
        <v>5</v>
      </c>
      <c r="E6" s="9">
        <v>9</v>
      </c>
      <c r="F6" s="9">
        <f t="shared" si="0"/>
        <v>14</v>
      </c>
      <c r="G6" s="13">
        <v>4</v>
      </c>
      <c r="H6" s="14">
        <f t="shared" si="1"/>
        <v>12</v>
      </c>
      <c r="I6" s="3"/>
      <c r="J6" s="4"/>
      <c r="K6" s="4">
        <v>4</v>
      </c>
      <c r="L6" s="4">
        <v>6</v>
      </c>
      <c r="M6" s="5">
        <f t="shared" si="2"/>
        <v>35.285714285714285</v>
      </c>
      <c r="N6" s="5"/>
      <c r="V6" s="6"/>
    </row>
    <row r="7" spans="1:22" ht="14.25" customHeight="1">
      <c r="A7" s="9">
        <v>20</v>
      </c>
      <c r="B7" s="131" t="s">
        <v>184</v>
      </c>
      <c r="C7" s="1" t="s">
        <v>15</v>
      </c>
      <c r="D7" s="9">
        <v>11</v>
      </c>
      <c r="E7" s="9">
        <v>6</v>
      </c>
      <c r="F7" s="9">
        <f t="shared" si="0"/>
        <v>17</v>
      </c>
      <c r="G7" s="13">
        <v>5</v>
      </c>
      <c r="H7" s="14">
        <f t="shared" si="1"/>
        <v>12</v>
      </c>
      <c r="I7" s="3"/>
      <c r="J7" s="4"/>
      <c r="K7" s="4">
        <v>5</v>
      </c>
      <c r="L7" s="4">
        <v>4</v>
      </c>
      <c r="M7" s="5">
        <f t="shared" si="2"/>
        <v>42.857142857142854</v>
      </c>
      <c r="N7" s="5"/>
      <c r="V7" s="6"/>
    </row>
    <row r="8" spans="1:22" ht="14.25" customHeight="1">
      <c r="A8" s="9">
        <v>15</v>
      </c>
      <c r="B8" s="131" t="s">
        <v>179</v>
      </c>
      <c r="C8" s="1" t="s">
        <v>43</v>
      </c>
      <c r="D8" s="9">
        <v>1</v>
      </c>
      <c r="E8" s="9">
        <v>17</v>
      </c>
      <c r="F8" s="9">
        <f t="shared" si="0"/>
        <v>18</v>
      </c>
      <c r="G8" s="13">
        <v>6</v>
      </c>
      <c r="H8" s="14">
        <f t="shared" si="1"/>
        <v>12</v>
      </c>
      <c r="I8" s="3"/>
      <c r="J8" s="4"/>
      <c r="K8" s="4">
        <v>6</v>
      </c>
      <c r="L8" s="4">
        <v>2</v>
      </c>
      <c r="M8" s="5">
        <f t="shared" si="2"/>
        <v>50.428571428571431</v>
      </c>
      <c r="N8" s="5"/>
      <c r="V8" s="6"/>
    </row>
    <row r="9" spans="1:22" ht="14.25" customHeight="1">
      <c r="A9" s="9">
        <v>30</v>
      </c>
      <c r="B9" s="131" t="s">
        <v>190</v>
      </c>
      <c r="C9" s="1" t="s">
        <v>19</v>
      </c>
      <c r="D9" s="9">
        <v>7</v>
      </c>
      <c r="E9" s="9">
        <v>11</v>
      </c>
      <c r="F9" s="9">
        <f t="shared" si="0"/>
        <v>18</v>
      </c>
      <c r="G9" s="13">
        <v>6</v>
      </c>
      <c r="H9" s="14">
        <f t="shared" si="1"/>
        <v>12</v>
      </c>
      <c r="I9" s="3"/>
      <c r="J9" s="4"/>
      <c r="K9" s="4">
        <v>7</v>
      </c>
      <c r="L9" s="4">
        <v>1</v>
      </c>
      <c r="M9" s="5">
        <f t="shared" si="2"/>
        <v>58</v>
      </c>
      <c r="N9" s="5"/>
      <c r="V9" s="6"/>
    </row>
    <row r="10" spans="1:22" s="137" customFormat="1" ht="14.25" customHeight="1">
      <c r="A10" s="136">
        <v>14</v>
      </c>
      <c r="B10" s="137" t="s">
        <v>178</v>
      </c>
      <c r="C10" s="137" t="s">
        <v>12</v>
      </c>
      <c r="D10" s="136">
        <v>10</v>
      </c>
      <c r="E10" s="136">
        <v>8</v>
      </c>
      <c r="F10" s="136">
        <f t="shared" si="0"/>
        <v>18</v>
      </c>
      <c r="G10" s="138">
        <v>6</v>
      </c>
      <c r="H10" s="139">
        <f t="shared" si="1"/>
        <v>12</v>
      </c>
      <c r="I10" s="143"/>
      <c r="V10" s="144"/>
    </row>
    <row r="11" spans="1:22" ht="14.25" customHeight="1">
      <c r="A11" s="9">
        <v>6</v>
      </c>
      <c r="B11" s="131" t="s">
        <v>171</v>
      </c>
      <c r="C11" s="1" t="s">
        <v>34</v>
      </c>
      <c r="D11" s="9">
        <v>4</v>
      </c>
      <c r="E11" s="9">
        <v>19</v>
      </c>
      <c r="F11" s="9">
        <f t="shared" si="0"/>
        <v>23</v>
      </c>
      <c r="G11" s="13">
        <v>9</v>
      </c>
      <c r="H11" s="14">
        <f t="shared" si="1"/>
        <v>9</v>
      </c>
      <c r="I11" s="3"/>
      <c r="V11" s="6"/>
    </row>
    <row r="12" spans="1:22" ht="14.25" customHeight="1">
      <c r="A12" s="9">
        <v>11</v>
      </c>
      <c r="B12" s="131" t="s">
        <v>175</v>
      </c>
      <c r="C12" s="1" t="s">
        <v>10</v>
      </c>
      <c r="D12" s="9">
        <v>8</v>
      </c>
      <c r="E12" s="9">
        <v>15</v>
      </c>
      <c r="F12" s="9">
        <f t="shared" si="0"/>
        <v>23</v>
      </c>
      <c r="G12" s="13">
        <v>9</v>
      </c>
      <c r="H12" s="14">
        <f t="shared" si="1"/>
        <v>9</v>
      </c>
      <c r="I12" s="3"/>
      <c r="V12" s="6"/>
    </row>
    <row r="13" spans="1:22" ht="14.25" customHeight="1">
      <c r="A13" s="9">
        <v>23</v>
      </c>
      <c r="B13" s="130" t="s">
        <v>287</v>
      </c>
      <c r="C13" s="1" t="s">
        <v>17</v>
      </c>
      <c r="D13" s="9">
        <v>16</v>
      </c>
      <c r="E13" s="9">
        <v>7</v>
      </c>
      <c r="F13" s="9">
        <f t="shared" si="0"/>
        <v>23</v>
      </c>
      <c r="G13" s="13">
        <v>9</v>
      </c>
      <c r="H13" s="14">
        <f t="shared" si="1"/>
        <v>9</v>
      </c>
      <c r="I13" s="3"/>
      <c r="V13" s="6"/>
    </row>
    <row r="14" spans="1:22" ht="14.25" customHeight="1">
      <c r="A14" s="9">
        <v>12</v>
      </c>
      <c r="B14" s="131" t="s">
        <v>176</v>
      </c>
      <c r="C14" s="1" t="s">
        <v>10</v>
      </c>
      <c r="D14" s="9">
        <v>24</v>
      </c>
      <c r="E14" s="9">
        <v>1</v>
      </c>
      <c r="F14" s="9">
        <f t="shared" si="0"/>
        <v>25</v>
      </c>
      <c r="G14" s="13">
        <v>12</v>
      </c>
      <c r="H14" s="14">
        <f t="shared" si="1"/>
        <v>9</v>
      </c>
      <c r="I14" s="3"/>
      <c r="V14" s="6"/>
    </row>
    <row r="15" spans="1:22" ht="14.25" customHeight="1">
      <c r="A15" s="9">
        <v>17</v>
      </c>
      <c r="B15" s="131" t="s">
        <v>181</v>
      </c>
      <c r="C15" s="1" t="s">
        <v>43</v>
      </c>
      <c r="D15" s="9">
        <v>17</v>
      </c>
      <c r="E15" s="9">
        <v>10</v>
      </c>
      <c r="F15" s="9">
        <f t="shared" si="0"/>
        <v>27</v>
      </c>
      <c r="G15" s="13">
        <v>13</v>
      </c>
      <c r="H15" s="14">
        <f t="shared" si="1"/>
        <v>9</v>
      </c>
      <c r="I15" s="3"/>
      <c r="V15" s="6"/>
    </row>
    <row r="16" spans="1:22" ht="14.25" customHeight="1">
      <c r="A16" s="9">
        <v>2</v>
      </c>
      <c r="B16" s="131" t="s">
        <v>284</v>
      </c>
      <c r="C16" s="1" t="s">
        <v>119</v>
      </c>
      <c r="D16" s="9">
        <v>6</v>
      </c>
      <c r="E16" s="9">
        <v>24</v>
      </c>
      <c r="F16" s="9">
        <f t="shared" si="0"/>
        <v>30</v>
      </c>
      <c r="G16" s="13">
        <v>14</v>
      </c>
      <c r="H16" s="14">
        <f t="shared" si="1"/>
        <v>6</v>
      </c>
      <c r="I16" s="3"/>
      <c r="V16" s="6"/>
    </row>
    <row r="17" spans="1:22" ht="14.25" customHeight="1">
      <c r="A17" s="9">
        <v>19</v>
      </c>
      <c r="B17" s="131" t="s">
        <v>183</v>
      </c>
      <c r="C17" s="1" t="s">
        <v>15</v>
      </c>
      <c r="D17" s="9">
        <v>30</v>
      </c>
      <c r="E17" s="9">
        <v>2</v>
      </c>
      <c r="F17" s="9">
        <f t="shared" si="0"/>
        <v>32</v>
      </c>
      <c r="G17" s="13">
        <v>15</v>
      </c>
      <c r="H17" s="14">
        <f t="shared" si="1"/>
        <v>6</v>
      </c>
      <c r="I17" s="3"/>
      <c r="V17" s="6"/>
    </row>
    <row r="18" spans="1:22" ht="14.25" customHeight="1">
      <c r="A18" s="9">
        <v>21</v>
      </c>
      <c r="B18" s="130" t="s">
        <v>286</v>
      </c>
      <c r="C18" s="1" t="s">
        <v>15</v>
      </c>
      <c r="D18" s="9">
        <v>12</v>
      </c>
      <c r="E18" s="9">
        <v>22</v>
      </c>
      <c r="F18" s="9">
        <f t="shared" si="0"/>
        <v>34</v>
      </c>
      <c r="G18" s="13">
        <v>16</v>
      </c>
      <c r="H18" s="14">
        <f t="shared" si="1"/>
        <v>6</v>
      </c>
      <c r="I18" s="3"/>
      <c r="V18" s="6"/>
    </row>
    <row r="19" spans="1:22" ht="14.25" customHeight="1">
      <c r="A19" s="9">
        <v>27</v>
      </c>
      <c r="B19" s="131" t="s">
        <v>187</v>
      </c>
      <c r="C19" s="1" t="s">
        <v>62</v>
      </c>
      <c r="D19" s="9">
        <v>14</v>
      </c>
      <c r="E19" s="9">
        <v>21</v>
      </c>
      <c r="F19" s="9">
        <f t="shared" si="0"/>
        <v>35</v>
      </c>
      <c r="G19" s="13">
        <v>17</v>
      </c>
      <c r="H19" s="14">
        <f t="shared" si="1"/>
        <v>6</v>
      </c>
      <c r="I19" s="3"/>
      <c r="V19" s="6"/>
    </row>
    <row r="20" spans="1:22" ht="14.25" customHeight="1">
      <c r="A20" s="9">
        <v>5</v>
      </c>
      <c r="B20" s="131" t="s">
        <v>170</v>
      </c>
      <c r="C20" s="1" t="s">
        <v>7</v>
      </c>
      <c r="D20" s="9">
        <v>15</v>
      </c>
      <c r="E20" s="9">
        <v>20</v>
      </c>
      <c r="F20" s="9">
        <f t="shared" si="0"/>
        <v>35</v>
      </c>
      <c r="G20" s="13">
        <v>17</v>
      </c>
      <c r="H20" s="14">
        <f t="shared" si="1"/>
        <v>6</v>
      </c>
      <c r="I20" s="3"/>
      <c r="V20" s="6"/>
    </row>
    <row r="21" spans="1:22" ht="14.25" customHeight="1">
      <c r="A21" s="9">
        <v>16</v>
      </c>
      <c r="B21" s="131" t="s">
        <v>180</v>
      </c>
      <c r="C21" s="1" t="s">
        <v>43</v>
      </c>
      <c r="D21" s="9">
        <v>13</v>
      </c>
      <c r="E21" s="9">
        <v>23</v>
      </c>
      <c r="F21" s="9">
        <f t="shared" si="0"/>
        <v>36</v>
      </c>
      <c r="G21" s="13">
        <v>19</v>
      </c>
      <c r="H21" s="14">
        <f t="shared" si="1"/>
        <v>4</v>
      </c>
      <c r="I21" s="3"/>
      <c r="V21" s="6"/>
    </row>
    <row r="22" spans="1:22" ht="14.25" customHeight="1">
      <c r="A22" s="9">
        <v>29</v>
      </c>
      <c r="B22" s="131" t="s">
        <v>189</v>
      </c>
      <c r="C22" s="1" t="s">
        <v>19</v>
      </c>
      <c r="D22" s="9">
        <v>18</v>
      </c>
      <c r="E22" s="9">
        <v>18</v>
      </c>
      <c r="F22" s="9">
        <f t="shared" si="0"/>
        <v>36</v>
      </c>
      <c r="G22" s="13">
        <v>19</v>
      </c>
      <c r="H22" s="14">
        <f t="shared" si="1"/>
        <v>4</v>
      </c>
      <c r="I22" s="3"/>
      <c r="V22" s="6"/>
    </row>
    <row r="23" spans="1:22" s="137" customFormat="1" ht="14.25" customHeight="1">
      <c r="A23" s="136">
        <v>13</v>
      </c>
      <c r="B23" s="137" t="s">
        <v>177</v>
      </c>
      <c r="C23" s="137" t="s">
        <v>12</v>
      </c>
      <c r="D23" s="136">
        <v>25</v>
      </c>
      <c r="E23" s="136">
        <v>12</v>
      </c>
      <c r="F23" s="136">
        <f t="shared" si="0"/>
        <v>37</v>
      </c>
      <c r="G23" s="138">
        <v>21</v>
      </c>
      <c r="H23" s="139">
        <f t="shared" si="1"/>
        <v>4</v>
      </c>
      <c r="I23" s="143"/>
      <c r="V23" s="144"/>
    </row>
    <row r="24" spans="1:22" ht="14.25" customHeight="1">
      <c r="A24" s="9">
        <v>26</v>
      </c>
      <c r="B24" s="130" t="s">
        <v>289</v>
      </c>
      <c r="C24" s="1" t="s">
        <v>19</v>
      </c>
      <c r="D24" s="9">
        <v>22</v>
      </c>
      <c r="E24" s="9">
        <v>16</v>
      </c>
      <c r="F24" s="9">
        <f t="shared" si="0"/>
        <v>38</v>
      </c>
      <c r="G24" s="13">
        <v>22</v>
      </c>
      <c r="H24" s="14">
        <f t="shared" si="1"/>
        <v>4</v>
      </c>
      <c r="I24" s="3"/>
      <c r="V24" s="6"/>
    </row>
    <row r="25" spans="1:22" ht="14.25" customHeight="1">
      <c r="A25" s="9">
        <v>8</v>
      </c>
      <c r="B25" s="131" t="s">
        <v>173</v>
      </c>
      <c r="C25" s="1" t="s">
        <v>34</v>
      </c>
      <c r="D25" s="9">
        <v>26</v>
      </c>
      <c r="E25" s="9">
        <v>14</v>
      </c>
      <c r="F25" s="9">
        <f t="shared" si="0"/>
        <v>40</v>
      </c>
      <c r="G25" s="13">
        <v>23</v>
      </c>
      <c r="H25" s="14">
        <f t="shared" si="1"/>
        <v>4</v>
      </c>
      <c r="I25" s="3"/>
      <c r="V25" s="6"/>
    </row>
    <row r="26" spans="1:22" ht="14.25" customHeight="1">
      <c r="A26" s="9">
        <v>9</v>
      </c>
      <c r="B26" s="132" t="s">
        <v>285</v>
      </c>
      <c r="C26" s="1" t="s">
        <v>34</v>
      </c>
      <c r="D26" s="9">
        <v>27</v>
      </c>
      <c r="E26" s="9">
        <v>13</v>
      </c>
      <c r="F26" s="9">
        <f t="shared" si="0"/>
        <v>40</v>
      </c>
      <c r="G26" s="13">
        <v>23</v>
      </c>
      <c r="H26" s="14">
        <f t="shared" si="1"/>
        <v>4</v>
      </c>
      <c r="I26" s="3"/>
      <c r="V26" s="6"/>
    </row>
    <row r="27" spans="1:22" ht="14.25" customHeight="1">
      <c r="A27" s="9">
        <v>3</v>
      </c>
      <c r="B27" s="131" t="s">
        <v>168</v>
      </c>
      <c r="C27" s="1" t="s">
        <v>26</v>
      </c>
      <c r="D27" s="9">
        <v>21</v>
      </c>
      <c r="E27" s="9">
        <v>25</v>
      </c>
      <c r="F27" s="9">
        <f t="shared" si="0"/>
        <v>46</v>
      </c>
      <c r="G27" s="13">
        <v>25</v>
      </c>
      <c r="H27" s="14">
        <f t="shared" si="1"/>
        <v>2</v>
      </c>
      <c r="I27" s="3"/>
      <c r="V27" s="6"/>
    </row>
    <row r="28" spans="1:22" ht="14.25" customHeight="1">
      <c r="A28" s="9">
        <v>28</v>
      </c>
      <c r="B28" s="131" t="s">
        <v>188</v>
      </c>
      <c r="C28" s="1" t="s">
        <v>62</v>
      </c>
      <c r="D28" s="9">
        <v>19</v>
      </c>
      <c r="E28" s="9">
        <v>28</v>
      </c>
      <c r="F28" s="9">
        <f t="shared" si="0"/>
        <v>47</v>
      </c>
      <c r="G28" s="13">
        <v>26</v>
      </c>
      <c r="H28" s="14">
        <f t="shared" si="1"/>
        <v>2</v>
      </c>
      <c r="I28" s="3"/>
      <c r="V28" s="6"/>
    </row>
    <row r="29" spans="1:22" ht="14.25" customHeight="1">
      <c r="A29" s="9">
        <v>10</v>
      </c>
      <c r="B29" s="131" t="s">
        <v>174</v>
      </c>
      <c r="C29" s="1" t="s">
        <v>34</v>
      </c>
      <c r="D29" s="9">
        <v>20</v>
      </c>
      <c r="E29" s="9">
        <v>29</v>
      </c>
      <c r="F29" s="9">
        <f t="shared" si="0"/>
        <v>49</v>
      </c>
      <c r="G29" s="13">
        <v>27</v>
      </c>
      <c r="H29" s="14">
        <f t="shared" si="1"/>
        <v>2</v>
      </c>
      <c r="I29" s="3"/>
      <c r="V29" s="6"/>
    </row>
    <row r="30" spans="1:22" ht="14.25" customHeight="1">
      <c r="A30" s="9">
        <v>22</v>
      </c>
      <c r="B30" s="131" t="s">
        <v>185</v>
      </c>
      <c r="C30" s="1" t="s">
        <v>15</v>
      </c>
      <c r="D30" s="9">
        <v>23</v>
      </c>
      <c r="E30" s="9">
        <v>27</v>
      </c>
      <c r="F30" s="9">
        <f t="shared" si="0"/>
        <v>50</v>
      </c>
      <c r="G30" s="13">
        <v>28</v>
      </c>
      <c r="H30" s="14">
        <f t="shared" si="1"/>
        <v>2</v>
      </c>
      <c r="I30" s="3"/>
      <c r="V30" s="6"/>
    </row>
    <row r="31" spans="1:22" ht="14.25" customHeight="1">
      <c r="A31" s="9">
        <v>1</v>
      </c>
      <c r="B31" s="131" t="s">
        <v>167</v>
      </c>
      <c r="C31" s="1" t="s">
        <v>70</v>
      </c>
      <c r="D31" s="9">
        <v>29</v>
      </c>
      <c r="E31" s="9">
        <v>26</v>
      </c>
      <c r="F31" s="9">
        <f t="shared" si="0"/>
        <v>55</v>
      </c>
      <c r="G31" s="13">
        <v>29</v>
      </c>
      <c r="H31" s="14">
        <f t="shared" si="1"/>
        <v>1</v>
      </c>
      <c r="I31" s="3"/>
      <c r="V31" s="6"/>
    </row>
    <row r="32" spans="1:22" ht="14.25" customHeight="1">
      <c r="A32" s="9">
        <v>24</v>
      </c>
      <c r="B32" s="132" t="s">
        <v>288</v>
      </c>
      <c r="C32" s="1" t="s">
        <v>17</v>
      </c>
      <c r="D32" s="9">
        <v>28</v>
      </c>
      <c r="E32" s="9">
        <v>30</v>
      </c>
      <c r="F32" s="9">
        <f t="shared" si="0"/>
        <v>58</v>
      </c>
      <c r="G32" s="13">
        <v>30</v>
      </c>
      <c r="H32" s="14">
        <f t="shared" si="1"/>
        <v>1</v>
      </c>
      <c r="I32" s="3"/>
      <c r="V32" s="6"/>
    </row>
    <row r="33" spans="22:22" ht="14.25" customHeight="1">
      <c r="V33" s="6"/>
    </row>
    <row r="34" spans="22:22" ht="14.25" customHeight="1"/>
    <row r="35" spans="22:22" ht="14.25" customHeight="1"/>
    <row r="36" spans="22:22" ht="14.25" customHeight="1"/>
    <row r="37" spans="22:22" ht="14.25" customHeight="1"/>
    <row r="38" spans="22:22" ht="14.25" customHeight="1"/>
    <row r="39" spans="22:22" ht="14.25" customHeight="1"/>
    <row r="40" spans="22:22" ht="14.25" customHeight="1"/>
    <row r="41" spans="22:22" ht="14.25" customHeight="1"/>
    <row r="42" spans="22:22" ht="14.25" customHeight="1"/>
    <row r="43" spans="22:22" ht="14.25" customHeight="1"/>
    <row r="44" spans="22:22" ht="14.25" customHeight="1"/>
    <row r="45" spans="22:22" ht="14.25" customHeight="1"/>
    <row r="46" spans="22:22" ht="14.25" customHeight="1"/>
    <row r="47" spans="22:22" ht="14.25" customHeight="1"/>
    <row r="48" spans="22:2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pageMargins left="0.23622047244094491" right="0.23622047244094491" top="0.74803149606299213" bottom="0.74803149606299213" header="0" footer="0"/>
  <pageSetup paperSize="9" orientation="landscape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6"/>
  <sheetViews>
    <sheetView workbookViewId="0">
      <pane ySplit="2" topLeftCell="A3" activePane="bottomLeft" state="frozen"/>
      <selection pane="bottomLeft" activeCell="C10" sqref="C10"/>
    </sheetView>
  </sheetViews>
  <sheetFormatPr defaultColWidth="14.42578125" defaultRowHeight="15" customHeight="1"/>
  <cols>
    <col min="1" max="1" width="5" customWidth="1"/>
    <col min="2" max="3" width="30.7109375" customWidth="1"/>
    <col min="4" max="9" width="10.7109375" customWidth="1"/>
    <col min="10" max="10" width="8.7109375" customWidth="1"/>
    <col min="11" max="11" width="3.7109375" customWidth="1"/>
    <col min="12" max="12" width="5.7109375" customWidth="1"/>
    <col min="13" max="26" width="8.7109375" customWidth="1"/>
  </cols>
  <sheetData>
    <row r="1" spans="1:14" s="8" customFormat="1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22</v>
      </c>
    </row>
    <row r="2" spans="1:14" ht="14.25" customHeight="1">
      <c r="A2" s="15" t="s">
        <v>1</v>
      </c>
      <c r="B2" s="15" t="s">
        <v>2</v>
      </c>
      <c r="C2" s="15" t="s">
        <v>3</v>
      </c>
      <c r="D2" s="15" t="s">
        <v>224</v>
      </c>
      <c r="E2" s="15" t="s">
        <v>225</v>
      </c>
      <c r="F2" s="15" t="s">
        <v>0</v>
      </c>
      <c r="G2" s="13" t="s">
        <v>5</v>
      </c>
      <c r="H2" s="15" t="s">
        <v>22</v>
      </c>
      <c r="I2" s="15"/>
      <c r="J2" s="14"/>
      <c r="K2" s="14"/>
      <c r="L2" s="14"/>
      <c r="M2" s="14" t="s">
        <v>221</v>
      </c>
    </row>
    <row r="3" spans="1:14" ht="14.25" customHeight="1">
      <c r="A3" s="9">
        <v>2</v>
      </c>
      <c r="B3" s="130" t="s">
        <v>290</v>
      </c>
      <c r="C3" s="1" t="s">
        <v>7</v>
      </c>
      <c r="D3" s="9">
        <v>1</v>
      </c>
      <c r="E3" s="9">
        <v>1</v>
      </c>
      <c r="F3" s="9">
        <f t="shared" ref="F3:F37" si="0">D3+E3</f>
        <v>2</v>
      </c>
      <c r="G3" s="13">
        <v>1</v>
      </c>
      <c r="H3" s="14">
        <f t="shared" ref="H3:H37" si="1">IF(F3&lt;=$M$3,$L$3,IF(F3&lt;=$M$4,$L$4,IF(F3&lt;=$M$5,$L$5,IF(F3&lt;=$M$6,$L$6,IF(F3&lt;=$M$7,$L$7,IF(F3&lt;=$M$8,$L$8,$L$9))))))</f>
        <v>16</v>
      </c>
      <c r="I3" s="3"/>
      <c r="J3" s="4"/>
      <c r="K3" s="4">
        <v>1</v>
      </c>
      <c r="L3" s="4">
        <v>16</v>
      </c>
      <c r="M3" s="5">
        <f t="shared" ref="M3:M9" si="2">K3*($F$37-$F$3)/7+$F$3</f>
        <v>11</v>
      </c>
    </row>
    <row r="4" spans="1:14" ht="14.25" customHeight="1">
      <c r="A4" s="9">
        <v>32</v>
      </c>
      <c r="B4" s="131" t="s">
        <v>214</v>
      </c>
      <c r="C4" s="1" t="s">
        <v>19</v>
      </c>
      <c r="D4" s="9">
        <v>9</v>
      </c>
      <c r="E4" s="9">
        <v>2</v>
      </c>
      <c r="F4" s="9">
        <f t="shared" si="0"/>
        <v>11</v>
      </c>
      <c r="G4" s="13">
        <v>2</v>
      </c>
      <c r="H4" s="14">
        <f t="shared" si="1"/>
        <v>16</v>
      </c>
      <c r="I4" s="3"/>
      <c r="J4" s="4"/>
      <c r="K4" s="4">
        <v>2</v>
      </c>
      <c r="L4" s="4">
        <v>12</v>
      </c>
      <c r="M4" s="5">
        <f t="shared" si="2"/>
        <v>20</v>
      </c>
    </row>
    <row r="5" spans="1:14" ht="14.25" customHeight="1">
      <c r="A5" s="9">
        <v>28</v>
      </c>
      <c r="B5" s="131" t="s">
        <v>211</v>
      </c>
      <c r="C5" s="1" t="s">
        <v>55</v>
      </c>
      <c r="D5" s="9">
        <v>5</v>
      </c>
      <c r="E5" s="9">
        <v>7</v>
      </c>
      <c r="F5" s="9">
        <f t="shared" si="0"/>
        <v>12</v>
      </c>
      <c r="G5" s="13">
        <v>3</v>
      </c>
      <c r="H5" s="14">
        <f t="shared" si="1"/>
        <v>12</v>
      </c>
      <c r="I5" s="3"/>
      <c r="J5" s="4"/>
      <c r="K5" s="4">
        <v>3</v>
      </c>
      <c r="L5" s="4">
        <v>9</v>
      </c>
      <c r="M5" s="5">
        <f t="shared" si="2"/>
        <v>29</v>
      </c>
      <c r="N5" s="8"/>
    </row>
    <row r="6" spans="1:14" ht="14.25" customHeight="1">
      <c r="A6" s="9">
        <v>26</v>
      </c>
      <c r="B6" s="131" t="s">
        <v>209</v>
      </c>
      <c r="C6" s="1" t="s">
        <v>55</v>
      </c>
      <c r="D6" s="9">
        <v>6</v>
      </c>
      <c r="E6" s="9">
        <v>6</v>
      </c>
      <c r="F6" s="9">
        <f t="shared" si="0"/>
        <v>12</v>
      </c>
      <c r="G6" s="13">
        <v>4</v>
      </c>
      <c r="H6" s="14">
        <f t="shared" si="1"/>
        <v>12</v>
      </c>
      <c r="I6" s="3"/>
      <c r="J6" s="4"/>
      <c r="K6" s="4">
        <v>4</v>
      </c>
      <c r="L6" s="4">
        <v>6</v>
      </c>
      <c r="M6" s="5">
        <f t="shared" si="2"/>
        <v>38</v>
      </c>
      <c r="N6" s="8"/>
    </row>
    <row r="7" spans="1:14" ht="14.25" customHeight="1">
      <c r="A7" s="9">
        <v>6</v>
      </c>
      <c r="B7" s="130" t="s">
        <v>291</v>
      </c>
      <c r="C7" s="1" t="s">
        <v>34</v>
      </c>
      <c r="D7" s="9">
        <v>4</v>
      </c>
      <c r="E7" s="9">
        <v>15</v>
      </c>
      <c r="F7" s="9">
        <f t="shared" si="0"/>
        <v>19</v>
      </c>
      <c r="G7" s="13">
        <v>5</v>
      </c>
      <c r="H7" s="14">
        <f t="shared" si="1"/>
        <v>12</v>
      </c>
      <c r="I7" s="3"/>
      <c r="J7" s="4"/>
      <c r="K7" s="4">
        <v>5</v>
      </c>
      <c r="L7" s="4">
        <v>4</v>
      </c>
      <c r="M7" s="5">
        <f t="shared" si="2"/>
        <v>47</v>
      </c>
      <c r="N7" s="8"/>
    </row>
    <row r="8" spans="1:14" ht="14.25" customHeight="1">
      <c r="A8" s="9">
        <v>34</v>
      </c>
      <c r="B8" s="131" t="s">
        <v>216</v>
      </c>
      <c r="C8" s="1" t="s">
        <v>19</v>
      </c>
      <c r="D8" s="9">
        <v>10</v>
      </c>
      <c r="E8" s="9">
        <v>9</v>
      </c>
      <c r="F8" s="9">
        <f t="shared" si="0"/>
        <v>19</v>
      </c>
      <c r="G8" s="13">
        <v>6</v>
      </c>
      <c r="H8" s="14">
        <f t="shared" si="1"/>
        <v>12</v>
      </c>
      <c r="I8" s="3"/>
      <c r="J8" s="4"/>
      <c r="K8" s="4">
        <v>6</v>
      </c>
      <c r="L8" s="4">
        <v>2</v>
      </c>
      <c r="M8" s="5">
        <f t="shared" si="2"/>
        <v>56</v>
      </c>
      <c r="N8" s="8"/>
    </row>
    <row r="9" spans="1:14" ht="14.25" customHeight="1">
      <c r="A9" s="9">
        <v>29</v>
      </c>
      <c r="B9" s="130" t="s">
        <v>296</v>
      </c>
      <c r="C9" s="1" t="s">
        <v>55</v>
      </c>
      <c r="D9" s="9">
        <v>2</v>
      </c>
      <c r="E9" s="9">
        <v>18</v>
      </c>
      <c r="F9" s="9">
        <f t="shared" si="0"/>
        <v>20</v>
      </c>
      <c r="G9" s="13">
        <v>7</v>
      </c>
      <c r="H9" s="14">
        <f t="shared" si="1"/>
        <v>12</v>
      </c>
      <c r="I9" s="3"/>
      <c r="J9" s="4"/>
      <c r="K9" s="4">
        <v>7</v>
      </c>
      <c r="L9" s="4">
        <v>1</v>
      </c>
      <c r="M9" s="5">
        <f t="shared" si="2"/>
        <v>65</v>
      </c>
      <c r="N9" s="8"/>
    </row>
    <row r="10" spans="1:14" s="137" customFormat="1" ht="14.25" customHeight="1">
      <c r="A10" s="136">
        <v>12</v>
      </c>
      <c r="B10" s="137" t="s">
        <v>198</v>
      </c>
      <c r="C10" s="137" t="s">
        <v>12</v>
      </c>
      <c r="D10" s="136">
        <v>21</v>
      </c>
      <c r="E10" s="136">
        <v>4</v>
      </c>
      <c r="F10" s="136">
        <f t="shared" si="0"/>
        <v>25</v>
      </c>
      <c r="G10" s="138">
        <v>8</v>
      </c>
      <c r="H10" s="139">
        <f t="shared" si="1"/>
        <v>9</v>
      </c>
      <c r="I10" s="143"/>
    </row>
    <row r="11" spans="1:14" ht="14.25" customHeight="1">
      <c r="A11" s="9">
        <v>3</v>
      </c>
      <c r="B11" s="131" t="s">
        <v>192</v>
      </c>
      <c r="C11" s="1" t="s">
        <v>7</v>
      </c>
      <c r="D11" s="9">
        <v>3</v>
      </c>
      <c r="E11" s="9">
        <v>23</v>
      </c>
      <c r="F11" s="9">
        <f t="shared" si="0"/>
        <v>26</v>
      </c>
      <c r="G11" s="13">
        <v>9</v>
      </c>
      <c r="H11" s="14">
        <f t="shared" si="1"/>
        <v>9</v>
      </c>
      <c r="I11" s="3"/>
    </row>
    <row r="12" spans="1:14" ht="14.25" customHeight="1">
      <c r="A12" s="9">
        <v>9</v>
      </c>
      <c r="B12" s="131" t="s">
        <v>196</v>
      </c>
      <c r="C12" s="1" t="s">
        <v>10</v>
      </c>
      <c r="D12" s="9">
        <v>7</v>
      </c>
      <c r="E12" s="9">
        <v>22</v>
      </c>
      <c r="F12" s="9">
        <f t="shared" si="0"/>
        <v>29</v>
      </c>
      <c r="G12" s="13">
        <v>10</v>
      </c>
      <c r="H12" s="14">
        <f t="shared" si="1"/>
        <v>9</v>
      </c>
      <c r="I12" s="3"/>
    </row>
    <row r="13" spans="1:14" s="137" customFormat="1" ht="14.25" customHeight="1">
      <c r="A13" s="136">
        <v>13</v>
      </c>
      <c r="B13" s="137" t="s">
        <v>199</v>
      </c>
      <c r="C13" s="137" t="s">
        <v>12</v>
      </c>
      <c r="D13" s="136">
        <v>18</v>
      </c>
      <c r="E13" s="136">
        <v>12</v>
      </c>
      <c r="F13" s="136">
        <f t="shared" si="0"/>
        <v>30</v>
      </c>
      <c r="G13" s="138">
        <v>11</v>
      </c>
      <c r="H13" s="139">
        <f t="shared" si="1"/>
        <v>6</v>
      </c>
      <c r="I13" s="143"/>
    </row>
    <row r="14" spans="1:14" ht="14.25" customHeight="1">
      <c r="A14" s="9">
        <v>36</v>
      </c>
      <c r="B14" s="131" t="s">
        <v>218</v>
      </c>
      <c r="C14" s="1" t="s">
        <v>17</v>
      </c>
      <c r="D14" s="9">
        <v>19</v>
      </c>
      <c r="E14" s="9">
        <v>13</v>
      </c>
      <c r="F14" s="9">
        <f t="shared" si="0"/>
        <v>32</v>
      </c>
      <c r="G14" s="13">
        <v>12</v>
      </c>
      <c r="H14" s="14">
        <f t="shared" si="1"/>
        <v>6</v>
      </c>
      <c r="I14" s="3"/>
    </row>
    <row r="15" spans="1:14" ht="14.25" customHeight="1">
      <c r="A15" s="9">
        <v>10</v>
      </c>
      <c r="B15" s="130" t="s">
        <v>293</v>
      </c>
      <c r="C15" s="1" t="s">
        <v>10</v>
      </c>
      <c r="D15" s="9">
        <v>17</v>
      </c>
      <c r="E15" s="9">
        <v>16</v>
      </c>
      <c r="F15" s="9">
        <f t="shared" si="0"/>
        <v>33</v>
      </c>
      <c r="G15" s="13">
        <v>13</v>
      </c>
      <c r="H15" s="14">
        <f t="shared" si="1"/>
        <v>6</v>
      </c>
      <c r="I15" s="3"/>
    </row>
    <row r="16" spans="1:14" ht="14.25" customHeight="1">
      <c r="A16" s="9">
        <v>5</v>
      </c>
      <c r="B16" s="131" t="s">
        <v>194</v>
      </c>
      <c r="C16" s="1" t="s">
        <v>34</v>
      </c>
      <c r="D16" s="9">
        <v>22</v>
      </c>
      <c r="E16" s="9">
        <v>11</v>
      </c>
      <c r="F16" s="9">
        <f t="shared" si="0"/>
        <v>33</v>
      </c>
      <c r="G16" s="13">
        <v>13</v>
      </c>
      <c r="H16" s="14">
        <f t="shared" si="1"/>
        <v>6</v>
      </c>
      <c r="I16" s="3"/>
    </row>
    <row r="17" spans="1:9" ht="14.25" customHeight="1">
      <c r="A17" s="9">
        <v>22</v>
      </c>
      <c r="B17" s="131" t="s">
        <v>206</v>
      </c>
      <c r="C17" s="1" t="s">
        <v>17</v>
      </c>
      <c r="D17" s="9">
        <v>23</v>
      </c>
      <c r="E17" s="9">
        <v>10</v>
      </c>
      <c r="F17" s="9">
        <f t="shared" si="0"/>
        <v>33</v>
      </c>
      <c r="G17" s="13">
        <v>13</v>
      </c>
      <c r="H17" s="14">
        <f t="shared" si="1"/>
        <v>6</v>
      </c>
      <c r="I17" s="3"/>
    </row>
    <row r="18" spans="1:9" ht="14.25" customHeight="1">
      <c r="A18" s="9">
        <v>7</v>
      </c>
      <c r="B18" s="130" t="s">
        <v>292</v>
      </c>
      <c r="C18" s="1" t="s">
        <v>34</v>
      </c>
      <c r="D18" s="9">
        <v>13</v>
      </c>
      <c r="E18" s="9">
        <v>21</v>
      </c>
      <c r="F18" s="9">
        <f t="shared" si="0"/>
        <v>34</v>
      </c>
      <c r="G18" s="13">
        <v>16</v>
      </c>
      <c r="H18" s="14">
        <f t="shared" si="1"/>
        <v>6</v>
      </c>
      <c r="I18" s="3"/>
    </row>
    <row r="19" spans="1:9" ht="14.25" customHeight="1">
      <c r="A19" s="9">
        <v>1</v>
      </c>
      <c r="B19" s="131" t="s">
        <v>191</v>
      </c>
      <c r="C19" s="1" t="s">
        <v>119</v>
      </c>
      <c r="D19" s="9">
        <v>30</v>
      </c>
      <c r="E19" s="9">
        <v>5</v>
      </c>
      <c r="F19" s="9">
        <f t="shared" si="0"/>
        <v>35</v>
      </c>
      <c r="G19" s="13">
        <v>17</v>
      </c>
      <c r="H19" s="14">
        <f t="shared" si="1"/>
        <v>6</v>
      </c>
      <c r="I19" s="3"/>
    </row>
    <row r="20" spans="1:9" ht="14.25" customHeight="1">
      <c r="A20" s="9">
        <v>19</v>
      </c>
      <c r="B20" s="130" t="s">
        <v>294</v>
      </c>
      <c r="C20" s="1" t="s">
        <v>15</v>
      </c>
      <c r="D20" s="9">
        <v>20</v>
      </c>
      <c r="E20" s="9">
        <v>17</v>
      </c>
      <c r="F20" s="9">
        <f t="shared" si="0"/>
        <v>37</v>
      </c>
      <c r="G20" s="13">
        <v>18</v>
      </c>
      <c r="H20" s="14">
        <f t="shared" si="1"/>
        <v>6</v>
      </c>
      <c r="I20" s="3"/>
    </row>
    <row r="21" spans="1:9" ht="14.25" customHeight="1">
      <c r="A21" s="9">
        <v>15</v>
      </c>
      <c r="B21" s="131" t="s">
        <v>201</v>
      </c>
      <c r="C21" s="1" t="s">
        <v>43</v>
      </c>
      <c r="D21" s="9">
        <v>35</v>
      </c>
      <c r="E21" s="9">
        <v>3</v>
      </c>
      <c r="F21" s="9">
        <f t="shared" si="0"/>
        <v>38</v>
      </c>
      <c r="G21" s="13">
        <v>19</v>
      </c>
      <c r="H21" s="14">
        <f t="shared" si="1"/>
        <v>6</v>
      </c>
      <c r="I21" s="3"/>
    </row>
    <row r="22" spans="1:9" ht="14.25" customHeight="1">
      <c r="A22" s="9">
        <v>4</v>
      </c>
      <c r="B22" s="131" t="s">
        <v>193</v>
      </c>
      <c r="C22" s="1" t="s">
        <v>7</v>
      </c>
      <c r="D22" s="9">
        <v>8</v>
      </c>
      <c r="E22" s="9">
        <v>32</v>
      </c>
      <c r="F22" s="9">
        <f t="shared" si="0"/>
        <v>40</v>
      </c>
      <c r="G22" s="13">
        <v>20</v>
      </c>
      <c r="H22" s="14">
        <f t="shared" si="1"/>
        <v>4</v>
      </c>
      <c r="I22" s="3"/>
    </row>
    <row r="23" spans="1:9" ht="14.25" customHeight="1">
      <c r="A23" s="9">
        <v>30</v>
      </c>
      <c r="B23" s="131" t="s">
        <v>212</v>
      </c>
      <c r="C23" s="1" t="s">
        <v>19</v>
      </c>
      <c r="D23" s="9">
        <v>26</v>
      </c>
      <c r="E23" s="9">
        <v>14</v>
      </c>
      <c r="F23" s="9">
        <f t="shared" si="0"/>
        <v>40</v>
      </c>
      <c r="G23" s="13">
        <v>20</v>
      </c>
      <c r="H23" s="14">
        <f t="shared" si="1"/>
        <v>4</v>
      </c>
      <c r="I23" s="3"/>
    </row>
    <row r="24" spans="1:9" ht="14.25" customHeight="1">
      <c r="A24" s="9">
        <v>17</v>
      </c>
      <c r="B24" s="131" t="s">
        <v>203</v>
      </c>
      <c r="C24" s="1" t="s">
        <v>15</v>
      </c>
      <c r="D24" s="9">
        <v>16</v>
      </c>
      <c r="E24" s="9">
        <v>26</v>
      </c>
      <c r="F24" s="9">
        <f t="shared" si="0"/>
        <v>42</v>
      </c>
      <c r="G24" s="13">
        <v>22</v>
      </c>
      <c r="H24" s="14">
        <f t="shared" si="1"/>
        <v>4</v>
      </c>
      <c r="I24" s="3"/>
    </row>
    <row r="25" spans="1:9" s="137" customFormat="1" ht="14.25" customHeight="1">
      <c r="A25" s="136">
        <v>11</v>
      </c>
      <c r="B25" s="137" t="s">
        <v>197</v>
      </c>
      <c r="C25" s="137" t="s">
        <v>12</v>
      </c>
      <c r="D25" s="136">
        <v>34</v>
      </c>
      <c r="E25" s="136">
        <v>8</v>
      </c>
      <c r="F25" s="136">
        <f t="shared" si="0"/>
        <v>42</v>
      </c>
      <c r="G25" s="138">
        <v>22</v>
      </c>
      <c r="H25" s="139">
        <f t="shared" si="1"/>
        <v>4</v>
      </c>
      <c r="I25" s="143"/>
    </row>
    <row r="26" spans="1:9" s="137" customFormat="1" ht="14.25" customHeight="1">
      <c r="A26" s="136">
        <v>14</v>
      </c>
      <c r="B26" s="137" t="s">
        <v>200</v>
      </c>
      <c r="C26" s="137" t="s">
        <v>12</v>
      </c>
      <c r="D26" s="136">
        <v>14</v>
      </c>
      <c r="E26" s="136">
        <v>29</v>
      </c>
      <c r="F26" s="136">
        <f t="shared" si="0"/>
        <v>43</v>
      </c>
      <c r="G26" s="138">
        <v>24</v>
      </c>
      <c r="H26" s="139">
        <f t="shared" si="1"/>
        <v>4</v>
      </c>
      <c r="I26" s="143"/>
    </row>
    <row r="27" spans="1:9" ht="14.25" customHeight="1">
      <c r="A27" s="9">
        <v>21</v>
      </c>
      <c r="B27" s="131" t="s">
        <v>205</v>
      </c>
      <c r="C27" s="1" t="s">
        <v>15</v>
      </c>
      <c r="D27" s="9">
        <v>12</v>
      </c>
      <c r="E27" s="9">
        <v>33</v>
      </c>
      <c r="F27" s="9">
        <f t="shared" si="0"/>
        <v>45</v>
      </c>
      <c r="G27" s="13">
        <v>25</v>
      </c>
      <c r="H27" s="14">
        <f t="shared" si="1"/>
        <v>4</v>
      </c>
      <c r="I27" s="3"/>
    </row>
    <row r="28" spans="1:9" ht="14.25" customHeight="1">
      <c r="A28" s="9">
        <v>27</v>
      </c>
      <c r="B28" s="131" t="s">
        <v>210</v>
      </c>
      <c r="C28" s="1" t="s">
        <v>55</v>
      </c>
      <c r="D28" s="9">
        <v>15</v>
      </c>
      <c r="E28" s="9">
        <v>30</v>
      </c>
      <c r="F28" s="9">
        <f t="shared" si="0"/>
        <v>45</v>
      </c>
      <c r="G28" s="13">
        <v>25</v>
      </c>
      <c r="H28" s="14">
        <f t="shared" si="1"/>
        <v>4</v>
      </c>
      <c r="I28" s="3"/>
    </row>
    <row r="29" spans="1:9" ht="14.25" customHeight="1">
      <c r="A29" s="9">
        <v>31</v>
      </c>
      <c r="B29" s="131" t="s">
        <v>213</v>
      </c>
      <c r="C29" s="1" t="s">
        <v>19</v>
      </c>
      <c r="D29" s="9">
        <v>11</v>
      </c>
      <c r="E29" s="9">
        <v>35</v>
      </c>
      <c r="F29" s="9">
        <f t="shared" si="0"/>
        <v>46</v>
      </c>
      <c r="G29" s="13">
        <v>27</v>
      </c>
      <c r="H29" s="14">
        <f t="shared" si="1"/>
        <v>4</v>
      </c>
      <c r="I29" s="3"/>
    </row>
    <row r="30" spans="1:9" ht="14.25" customHeight="1">
      <c r="A30" s="9">
        <v>18</v>
      </c>
      <c r="B30" s="131" t="s">
        <v>204</v>
      </c>
      <c r="C30" s="1" t="s">
        <v>15</v>
      </c>
      <c r="D30" s="9">
        <v>27</v>
      </c>
      <c r="E30" s="9">
        <v>19</v>
      </c>
      <c r="F30" s="9">
        <f t="shared" si="0"/>
        <v>46</v>
      </c>
      <c r="G30" s="13">
        <v>27</v>
      </c>
      <c r="H30" s="14">
        <f t="shared" si="1"/>
        <v>4</v>
      </c>
      <c r="I30" s="3"/>
    </row>
    <row r="31" spans="1:9" ht="14.25" customHeight="1">
      <c r="A31" s="9">
        <v>20</v>
      </c>
      <c r="B31" s="130" t="s">
        <v>295</v>
      </c>
      <c r="C31" s="1" t="s">
        <v>15</v>
      </c>
      <c r="D31" s="9">
        <v>24</v>
      </c>
      <c r="E31" s="9">
        <v>25</v>
      </c>
      <c r="F31" s="9">
        <f t="shared" si="0"/>
        <v>49</v>
      </c>
      <c r="G31" s="13">
        <v>29</v>
      </c>
      <c r="H31" s="14">
        <f t="shared" si="1"/>
        <v>2</v>
      </c>
      <c r="I31" s="3"/>
    </row>
    <row r="32" spans="1:9" ht="14.25" customHeight="1">
      <c r="A32" s="9">
        <v>35</v>
      </c>
      <c r="B32" s="131" t="s">
        <v>217</v>
      </c>
      <c r="C32" s="1" t="s">
        <v>19</v>
      </c>
      <c r="D32" s="9">
        <v>29</v>
      </c>
      <c r="E32" s="9">
        <v>20</v>
      </c>
      <c r="F32" s="9">
        <f t="shared" si="0"/>
        <v>49</v>
      </c>
      <c r="G32" s="13">
        <v>29</v>
      </c>
      <c r="H32" s="14">
        <f t="shared" si="1"/>
        <v>2</v>
      </c>
      <c r="I32" s="3"/>
    </row>
    <row r="33" spans="1:9" ht="14.25" customHeight="1">
      <c r="A33" s="9">
        <v>16</v>
      </c>
      <c r="B33" s="131" t="s">
        <v>202</v>
      </c>
      <c r="C33" s="1" t="s">
        <v>15</v>
      </c>
      <c r="D33" s="9">
        <v>25</v>
      </c>
      <c r="E33" s="9">
        <v>27</v>
      </c>
      <c r="F33" s="9">
        <f t="shared" si="0"/>
        <v>52</v>
      </c>
      <c r="G33" s="13">
        <v>31</v>
      </c>
      <c r="H33" s="14">
        <f t="shared" si="1"/>
        <v>2</v>
      </c>
      <c r="I33" s="3"/>
    </row>
    <row r="34" spans="1:9" ht="14.25" customHeight="1">
      <c r="A34" s="9">
        <v>8</v>
      </c>
      <c r="B34" s="131" t="s">
        <v>195</v>
      </c>
      <c r="C34" s="1" t="s">
        <v>34</v>
      </c>
      <c r="D34" s="9">
        <v>32</v>
      </c>
      <c r="E34" s="9">
        <v>24</v>
      </c>
      <c r="F34" s="9">
        <f t="shared" si="0"/>
        <v>56</v>
      </c>
      <c r="G34" s="13">
        <v>32</v>
      </c>
      <c r="H34" s="14">
        <f t="shared" si="1"/>
        <v>2</v>
      </c>
      <c r="I34" s="3"/>
    </row>
    <row r="35" spans="1:9" ht="14.25" customHeight="1">
      <c r="A35" s="9">
        <v>33</v>
      </c>
      <c r="B35" s="131" t="s">
        <v>215</v>
      </c>
      <c r="C35" s="1" t="s">
        <v>19</v>
      </c>
      <c r="D35" s="9">
        <v>28</v>
      </c>
      <c r="E35" s="9">
        <v>31</v>
      </c>
      <c r="F35" s="9">
        <f t="shared" si="0"/>
        <v>59</v>
      </c>
      <c r="G35" s="13">
        <v>33</v>
      </c>
      <c r="H35" s="14">
        <f t="shared" si="1"/>
        <v>1</v>
      </c>
      <c r="I35" s="3"/>
    </row>
    <row r="36" spans="1:9" ht="14.25" customHeight="1">
      <c r="A36" s="9">
        <v>25</v>
      </c>
      <c r="B36" s="131" t="s">
        <v>208</v>
      </c>
      <c r="C36" s="1" t="s">
        <v>55</v>
      </c>
      <c r="D36" s="9">
        <v>33</v>
      </c>
      <c r="E36" s="9">
        <v>28</v>
      </c>
      <c r="F36" s="9">
        <f t="shared" si="0"/>
        <v>61</v>
      </c>
      <c r="G36" s="13">
        <v>34</v>
      </c>
      <c r="H36" s="14">
        <f t="shared" si="1"/>
        <v>1</v>
      </c>
      <c r="I36" s="3"/>
    </row>
    <row r="37" spans="1:9" ht="14.25" customHeight="1">
      <c r="A37" s="9">
        <v>24</v>
      </c>
      <c r="B37" s="131" t="s">
        <v>207</v>
      </c>
      <c r="C37" s="1" t="s">
        <v>55</v>
      </c>
      <c r="D37" s="9">
        <v>31</v>
      </c>
      <c r="E37" s="9">
        <v>34</v>
      </c>
      <c r="F37" s="9">
        <f t="shared" si="0"/>
        <v>65</v>
      </c>
      <c r="G37" s="13">
        <v>35</v>
      </c>
      <c r="H37" s="14">
        <f t="shared" si="1"/>
        <v>1</v>
      </c>
      <c r="I37" s="3"/>
    </row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pageMargins left="0.23622047244094491" right="0.23622047244094491" top="0.74803149606299213" bottom="0.74803149606299213" header="0" footer="0"/>
  <pageSetup paperSize="9" orientation="landscape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V17"/>
  <sheetViews>
    <sheetView tabSelected="1" zoomScale="90" zoomScaleNormal="90" workbookViewId="0">
      <selection activeCell="N22" sqref="N22"/>
    </sheetView>
  </sheetViews>
  <sheetFormatPr defaultRowHeight="15"/>
  <cols>
    <col min="1" max="1" width="27" style="19" customWidth="1"/>
    <col min="2" max="40" width="3" style="19" customWidth="1"/>
    <col min="41" max="41" width="3.42578125" style="19" customWidth="1"/>
    <col min="42" max="42" width="4.5703125" style="19" customWidth="1"/>
    <col min="43" max="43" width="5" style="19" customWidth="1"/>
    <col min="44" max="44" width="9.140625" style="19"/>
    <col min="45" max="45" width="7" style="19" customWidth="1"/>
    <col min="46" max="48" width="5.85546875" style="19" customWidth="1"/>
    <col min="49" max="16384" width="9.140625" style="19"/>
  </cols>
  <sheetData>
    <row r="1" spans="1:48" ht="12.75" customHeight="1">
      <c r="A1" s="184" t="s">
        <v>248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8" t="s">
        <v>0</v>
      </c>
      <c r="AP1" s="192" t="s">
        <v>272</v>
      </c>
      <c r="AQ1" s="195" t="s">
        <v>228</v>
      </c>
      <c r="AR1" s="198" t="s">
        <v>229</v>
      </c>
      <c r="AS1" s="201" t="s">
        <v>230</v>
      </c>
      <c r="AT1" s="165" t="s">
        <v>231</v>
      </c>
      <c r="AU1" s="168" t="s">
        <v>249</v>
      </c>
      <c r="AV1" s="171" t="s">
        <v>232</v>
      </c>
    </row>
    <row r="2" spans="1:48" ht="25.5" customHeight="1" thickBot="1">
      <c r="A2" s="186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9"/>
      <c r="AP2" s="193"/>
      <c r="AQ2" s="196"/>
      <c r="AR2" s="199"/>
      <c r="AS2" s="202"/>
      <c r="AT2" s="166"/>
      <c r="AU2" s="169"/>
      <c r="AV2" s="172"/>
    </row>
    <row r="3" spans="1:48" ht="25.5" customHeight="1" thickBot="1">
      <c r="A3" s="174" t="s">
        <v>233</v>
      </c>
      <c r="B3" s="176" t="s">
        <v>234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90"/>
      <c r="AP3" s="194"/>
      <c r="AQ3" s="197"/>
      <c r="AR3" s="200"/>
      <c r="AS3" s="203"/>
      <c r="AT3" s="167"/>
      <c r="AU3" s="170"/>
      <c r="AV3" s="173"/>
    </row>
    <row r="4" spans="1:48" ht="30.75" customHeight="1" thickBot="1">
      <c r="A4" s="175"/>
      <c r="B4" s="178" t="s">
        <v>235</v>
      </c>
      <c r="C4" s="179"/>
      <c r="D4" s="179"/>
      <c r="E4" s="178" t="s">
        <v>236</v>
      </c>
      <c r="F4" s="180"/>
      <c r="G4" s="180"/>
      <c r="H4" s="180"/>
      <c r="I4" s="180"/>
      <c r="J4" s="180"/>
      <c r="K4" s="180"/>
      <c r="L4" s="178" t="s">
        <v>237</v>
      </c>
      <c r="M4" s="181"/>
      <c r="N4" s="181"/>
      <c r="O4" s="181"/>
      <c r="P4" s="181"/>
      <c r="Q4" s="181"/>
      <c r="R4" s="181"/>
      <c r="S4" s="180"/>
      <c r="T4" s="182"/>
      <c r="U4" s="178" t="s">
        <v>238</v>
      </c>
      <c r="V4" s="181"/>
      <c r="W4" s="181"/>
      <c r="X4" s="181"/>
      <c r="Y4" s="181"/>
      <c r="Z4" s="177"/>
      <c r="AA4" s="177"/>
      <c r="AB4" s="177"/>
      <c r="AC4" s="183"/>
      <c r="AD4" s="178" t="s">
        <v>239</v>
      </c>
      <c r="AE4" s="181"/>
      <c r="AF4" s="181"/>
      <c r="AG4" s="181"/>
      <c r="AH4" s="181"/>
      <c r="AI4" s="178" t="s">
        <v>240</v>
      </c>
      <c r="AJ4" s="181"/>
      <c r="AK4" s="181"/>
      <c r="AL4" s="181"/>
      <c r="AM4" s="181"/>
      <c r="AN4" s="183"/>
      <c r="AO4" s="191"/>
      <c r="AP4" s="194"/>
      <c r="AQ4" s="197"/>
      <c r="AR4" s="200"/>
      <c r="AS4" s="203"/>
      <c r="AT4" s="167"/>
      <c r="AU4" s="170"/>
      <c r="AV4" s="173"/>
    </row>
    <row r="5" spans="1:48" ht="12.75" customHeight="1">
      <c r="A5" s="20" t="s">
        <v>226</v>
      </c>
      <c r="B5" s="21"/>
      <c r="C5" s="22"/>
      <c r="D5" s="22"/>
      <c r="E5" s="21">
        <v>12</v>
      </c>
      <c r="F5" s="22">
        <v>9</v>
      </c>
      <c r="G5" s="22">
        <v>9</v>
      </c>
      <c r="H5" s="22">
        <v>6</v>
      </c>
      <c r="I5" s="22">
        <v>6</v>
      </c>
      <c r="J5" s="22"/>
      <c r="K5" s="22"/>
      <c r="L5" s="62">
        <v>16</v>
      </c>
      <c r="M5" s="103">
        <v>6</v>
      </c>
      <c r="N5" s="103">
        <v>6</v>
      </c>
      <c r="O5" s="103">
        <v>4</v>
      </c>
      <c r="P5" s="103">
        <v>4</v>
      </c>
      <c r="Q5" s="103">
        <v>2</v>
      </c>
      <c r="R5" s="103"/>
      <c r="S5" s="22"/>
      <c r="T5" s="23"/>
      <c r="U5" s="62">
        <v>16</v>
      </c>
      <c r="V5" s="117">
        <v>16</v>
      </c>
      <c r="W5" s="22">
        <v>9</v>
      </c>
      <c r="X5" s="22">
        <v>9</v>
      </c>
      <c r="Y5" s="22"/>
      <c r="Z5" s="105"/>
      <c r="AA5" s="105"/>
      <c r="AB5" s="105"/>
      <c r="AC5" s="23"/>
      <c r="AD5" s="62">
        <v>16</v>
      </c>
      <c r="AE5" s="22">
        <v>9</v>
      </c>
      <c r="AF5" s="22">
        <v>4</v>
      </c>
      <c r="AG5" s="22">
        <v>4</v>
      </c>
      <c r="AH5" s="22">
        <v>2</v>
      </c>
      <c r="AI5" s="21">
        <v>12</v>
      </c>
      <c r="AJ5" s="22">
        <v>6</v>
      </c>
      <c r="AK5" s="22">
        <v>6</v>
      </c>
      <c r="AL5" s="22">
        <v>2</v>
      </c>
      <c r="AM5" s="22"/>
      <c r="AN5" s="23"/>
      <c r="AO5" s="24">
        <f>L5+U5+V5+AD5</f>
        <v>64</v>
      </c>
      <c r="AP5" s="108">
        <f t="shared" ref="AP5:AP17" si="0">1.1*AO5</f>
        <v>70.400000000000006</v>
      </c>
      <c r="AQ5" s="25">
        <v>10</v>
      </c>
      <c r="AR5" s="26">
        <f t="shared" ref="AR5:AR17" si="1">AP5+AQ5</f>
        <v>80.400000000000006</v>
      </c>
      <c r="AS5" s="120" t="s">
        <v>254</v>
      </c>
      <c r="AT5" s="27">
        <f t="shared" ref="AT5:AT17" si="2">SUM(B5:AN5)</f>
        <v>191</v>
      </c>
      <c r="AU5" s="28">
        <v>24</v>
      </c>
      <c r="AV5" s="29">
        <f t="shared" ref="AV5:AV17" si="3">AT5/AU5</f>
        <v>7.958333333333333</v>
      </c>
    </row>
    <row r="6" spans="1:48" ht="12.75" customHeight="1">
      <c r="A6" s="30" t="s">
        <v>43</v>
      </c>
      <c r="B6" s="31"/>
      <c r="C6" s="32"/>
      <c r="D6" s="32"/>
      <c r="E6" s="34">
        <v>16</v>
      </c>
      <c r="F6" s="32">
        <v>9</v>
      </c>
      <c r="G6" s="32">
        <v>9</v>
      </c>
      <c r="H6" s="32">
        <v>4</v>
      </c>
      <c r="I6" s="32">
        <v>4</v>
      </c>
      <c r="J6" s="32">
        <v>2</v>
      </c>
      <c r="K6" s="32"/>
      <c r="L6" s="34">
        <v>12</v>
      </c>
      <c r="M6" s="35">
        <v>12</v>
      </c>
      <c r="N6" s="35">
        <v>12</v>
      </c>
      <c r="O6" s="35">
        <v>12</v>
      </c>
      <c r="P6" s="35">
        <v>9</v>
      </c>
      <c r="Q6" s="35">
        <v>6</v>
      </c>
      <c r="R6" s="35">
        <v>4</v>
      </c>
      <c r="S6" s="32">
        <v>2</v>
      </c>
      <c r="T6" s="33">
        <v>1</v>
      </c>
      <c r="U6" s="34">
        <v>16</v>
      </c>
      <c r="V6" s="50">
        <v>16</v>
      </c>
      <c r="W6" s="32">
        <v>6</v>
      </c>
      <c r="X6" s="32">
        <v>6</v>
      </c>
      <c r="Y6" s="32">
        <v>4</v>
      </c>
      <c r="Z6" s="106">
        <v>4</v>
      </c>
      <c r="AA6" s="106">
        <v>4</v>
      </c>
      <c r="AB6" s="106">
        <v>1</v>
      </c>
      <c r="AC6" s="33">
        <v>1</v>
      </c>
      <c r="AD6" s="31">
        <v>12</v>
      </c>
      <c r="AE6" s="32">
        <v>9</v>
      </c>
      <c r="AF6" s="32">
        <v>4</v>
      </c>
      <c r="AG6" s="32"/>
      <c r="AH6" s="32"/>
      <c r="AI6" s="31">
        <v>6</v>
      </c>
      <c r="AJ6" s="32"/>
      <c r="AK6" s="32"/>
      <c r="AL6" s="32"/>
      <c r="AM6" s="32"/>
      <c r="AN6" s="33"/>
      <c r="AO6" s="36">
        <f>E6+L6+U6+V6</f>
        <v>60</v>
      </c>
      <c r="AP6" s="109">
        <f t="shared" si="0"/>
        <v>66</v>
      </c>
      <c r="AQ6" s="37">
        <v>10</v>
      </c>
      <c r="AR6" s="38">
        <f t="shared" si="1"/>
        <v>76</v>
      </c>
      <c r="AS6" s="121" t="s">
        <v>255</v>
      </c>
      <c r="AT6" s="39">
        <f t="shared" si="2"/>
        <v>203</v>
      </c>
      <c r="AU6" s="40">
        <v>28</v>
      </c>
      <c r="AV6" s="41">
        <f t="shared" si="3"/>
        <v>7.25</v>
      </c>
    </row>
    <row r="7" spans="1:48" s="164" customFormat="1" ht="12.75" customHeight="1">
      <c r="A7" s="145" t="s">
        <v>12</v>
      </c>
      <c r="B7" s="146">
        <v>16</v>
      </c>
      <c r="C7" s="147">
        <v>9</v>
      </c>
      <c r="D7" s="147">
        <v>1</v>
      </c>
      <c r="E7" s="146">
        <v>12</v>
      </c>
      <c r="F7" s="147">
        <v>6</v>
      </c>
      <c r="G7" s="147">
        <v>6</v>
      </c>
      <c r="H7" s="147">
        <v>4</v>
      </c>
      <c r="I7" s="147">
        <v>1</v>
      </c>
      <c r="J7" s="147"/>
      <c r="K7" s="147"/>
      <c r="L7" s="146">
        <v>16</v>
      </c>
      <c r="M7" s="148">
        <v>9</v>
      </c>
      <c r="N7" s="148">
        <v>9</v>
      </c>
      <c r="O7" s="148">
        <v>6</v>
      </c>
      <c r="P7" s="148"/>
      <c r="Q7" s="148"/>
      <c r="R7" s="148"/>
      <c r="S7" s="147"/>
      <c r="T7" s="149"/>
      <c r="U7" s="150">
        <v>4</v>
      </c>
      <c r="V7" s="147">
        <v>2</v>
      </c>
      <c r="W7" s="147"/>
      <c r="X7" s="147"/>
      <c r="Y7" s="147"/>
      <c r="Z7" s="151"/>
      <c r="AA7" s="151"/>
      <c r="AB7" s="151"/>
      <c r="AC7" s="149"/>
      <c r="AD7" s="152">
        <v>12</v>
      </c>
      <c r="AE7" s="153">
        <v>4</v>
      </c>
      <c r="AF7" s="153"/>
      <c r="AG7" s="153"/>
      <c r="AH7" s="153"/>
      <c r="AI7" s="154">
        <v>9</v>
      </c>
      <c r="AJ7" s="153">
        <v>6</v>
      </c>
      <c r="AK7" s="153">
        <v>4</v>
      </c>
      <c r="AL7" s="153">
        <v>4</v>
      </c>
      <c r="AM7" s="153"/>
      <c r="AN7" s="155"/>
      <c r="AO7" s="156">
        <f>B7+E7+L7+AD7</f>
        <v>56</v>
      </c>
      <c r="AP7" s="157">
        <f t="shared" si="0"/>
        <v>61.600000000000009</v>
      </c>
      <c r="AQ7" s="158">
        <v>10</v>
      </c>
      <c r="AR7" s="159">
        <f t="shared" si="1"/>
        <v>71.600000000000009</v>
      </c>
      <c r="AS7" s="160" t="s">
        <v>256</v>
      </c>
      <c r="AT7" s="161">
        <f t="shared" si="2"/>
        <v>140</v>
      </c>
      <c r="AU7" s="162">
        <v>20</v>
      </c>
      <c r="AV7" s="163">
        <f t="shared" si="3"/>
        <v>7</v>
      </c>
    </row>
    <row r="8" spans="1:48" ht="12.75" customHeight="1">
      <c r="A8" s="30" t="s">
        <v>15</v>
      </c>
      <c r="B8" s="31">
        <v>1</v>
      </c>
      <c r="C8" s="32"/>
      <c r="D8" s="32"/>
      <c r="E8" s="34">
        <v>16</v>
      </c>
      <c r="F8" s="32">
        <v>1</v>
      </c>
      <c r="G8" s="32"/>
      <c r="H8" s="32"/>
      <c r="I8" s="32"/>
      <c r="J8" s="32"/>
      <c r="K8" s="32"/>
      <c r="L8" s="34">
        <v>12</v>
      </c>
      <c r="M8" s="35">
        <v>12</v>
      </c>
      <c r="N8" s="35">
        <v>9</v>
      </c>
      <c r="O8" s="35">
        <v>2</v>
      </c>
      <c r="P8" s="35"/>
      <c r="Q8" s="35"/>
      <c r="R8" s="35"/>
      <c r="S8" s="32"/>
      <c r="T8" s="33"/>
      <c r="U8" s="34">
        <v>12</v>
      </c>
      <c r="V8" s="32">
        <v>9</v>
      </c>
      <c r="W8" s="32">
        <v>9</v>
      </c>
      <c r="X8" s="32">
        <v>9</v>
      </c>
      <c r="Y8" s="32">
        <v>6</v>
      </c>
      <c r="Z8" s="106">
        <v>4</v>
      </c>
      <c r="AA8" s="106">
        <v>4</v>
      </c>
      <c r="AB8" s="106">
        <v>4</v>
      </c>
      <c r="AC8" s="33"/>
      <c r="AD8" s="34">
        <v>16</v>
      </c>
      <c r="AE8" s="32">
        <v>12</v>
      </c>
      <c r="AF8" s="32">
        <v>6</v>
      </c>
      <c r="AG8" s="32">
        <v>6</v>
      </c>
      <c r="AH8" s="32">
        <v>2</v>
      </c>
      <c r="AI8" s="31">
        <v>6</v>
      </c>
      <c r="AJ8" s="32">
        <v>4</v>
      </c>
      <c r="AK8" s="32">
        <v>4</v>
      </c>
      <c r="AL8" s="32">
        <v>4</v>
      </c>
      <c r="AM8" s="32">
        <v>2</v>
      </c>
      <c r="AN8" s="33">
        <v>2</v>
      </c>
      <c r="AO8" s="36">
        <f>E8+L8+U8+AD8</f>
        <v>56</v>
      </c>
      <c r="AP8" s="109">
        <f t="shared" si="0"/>
        <v>61.600000000000009</v>
      </c>
      <c r="AQ8" s="37">
        <v>10</v>
      </c>
      <c r="AR8" s="38">
        <f t="shared" si="1"/>
        <v>71.600000000000009</v>
      </c>
      <c r="AS8" s="121" t="s">
        <v>257</v>
      </c>
      <c r="AT8" s="39">
        <f t="shared" si="2"/>
        <v>174</v>
      </c>
      <c r="AU8" s="40">
        <v>26</v>
      </c>
      <c r="AV8" s="41">
        <f t="shared" si="3"/>
        <v>6.6923076923076925</v>
      </c>
    </row>
    <row r="9" spans="1:48" ht="12.75" customHeight="1">
      <c r="A9" s="30" t="s">
        <v>19</v>
      </c>
      <c r="B9" s="31">
        <v>6</v>
      </c>
      <c r="C9" s="32">
        <v>2</v>
      </c>
      <c r="D9" s="32"/>
      <c r="E9" s="31">
        <v>9</v>
      </c>
      <c r="F9" s="32">
        <v>6</v>
      </c>
      <c r="G9" s="32">
        <v>4</v>
      </c>
      <c r="H9" s="32"/>
      <c r="I9" s="32"/>
      <c r="J9" s="32"/>
      <c r="K9" s="32"/>
      <c r="L9" s="31">
        <v>6</v>
      </c>
      <c r="M9" s="35">
        <v>4</v>
      </c>
      <c r="N9" s="35">
        <v>2</v>
      </c>
      <c r="O9" s="35">
        <v>2</v>
      </c>
      <c r="P9" s="35">
        <v>1</v>
      </c>
      <c r="Q9" s="35">
        <v>1</v>
      </c>
      <c r="R9" s="35"/>
      <c r="S9" s="32"/>
      <c r="T9" s="33"/>
      <c r="U9" s="34">
        <v>16</v>
      </c>
      <c r="V9" s="32">
        <v>6</v>
      </c>
      <c r="W9" s="32">
        <v>6</v>
      </c>
      <c r="X9" s="32">
        <v>4</v>
      </c>
      <c r="Y9" s="32">
        <v>2</v>
      </c>
      <c r="Z9" s="106"/>
      <c r="AA9" s="106"/>
      <c r="AB9" s="106"/>
      <c r="AC9" s="33"/>
      <c r="AD9" s="34">
        <v>12</v>
      </c>
      <c r="AE9" s="32">
        <v>4</v>
      </c>
      <c r="AF9" s="32">
        <v>4</v>
      </c>
      <c r="AG9" s="32"/>
      <c r="AH9" s="32"/>
      <c r="AI9" s="34">
        <v>16</v>
      </c>
      <c r="AJ9" s="50">
        <v>12</v>
      </c>
      <c r="AK9" s="32">
        <v>4</v>
      </c>
      <c r="AL9" s="32">
        <v>4</v>
      </c>
      <c r="AM9" s="32">
        <v>2</v>
      </c>
      <c r="AN9" s="33">
        <v>1</v>
      </c>
      <c r="AO9" s="36">
        <f>U9+AD9+AI9+AJ9</f>
        <v>56</v>
      </c>
      <c r="AP9" s="109">
        <f t="shared" si="0"/>
        <v>61.600000000000009</v>
      </c>
      <c r="AQ9" s="37">
        <v>10</v>
      </c>
      <c r="AR9" s="38">
        <f t="shared" si="1"/>
        <v>71.600000000000009</v>
      </c>
      <c r="AS9" s="121" t="s">
        <v>258</v>
      </c>
      <c r="AT9" s="39">
        <f t="shared" si="2"/>
        <v>136</v>
      </c>
      <c r="AU9" s="40">
        <v>25</v>
      </c>
      <c r="AV9" s="41">
        <f t="shared" si="3"/>
        <v>5.44</v>
      </c>
    </row>
    <row r="10" spans="1:48" ht="12.75" customHeight="1">
      <c r="A10" s="30" t="s">
        <v>55</v>
      </c>
      <c r="B10" s="31"/>
      <c r="C10" s="32"/>
      <c r="D10" s="32"/>
      <c r="E10" s="31">
        <v>9</v>
      </c>
      <c r="F10" s="32">
        <v>6</v>
      </c>
      <c r="G10" s="32">
        <v>1</v>
      </c>
      <c r="H10" s="32"/>
      <c r="I10" s="32"/>
      <c r="J10" s="32"/>
      <c r="K10" s="32"/>
      <c r="L10" s="34">
        <v>16</v>
      </c>
      <c r="M10" s="35">
        <v>2</v>
      </c>
      <c r="N10" s="35"/>
      <c r="O10" s="35"/>
      <c r="P10" s="35"/>
      <c r="Q10" s="35"/>
      <c r="R10" s="35"/>
      <c r="S10" s="32"/>
      <c r="T10" s="33"/>
      <c r="U10" s="31">
        <v>9</v>
      </c>
      <c r="V10" s="32">
        <v>9</v>
      </c>
      <c r="W10" s="32">
        <v>6</v>
      </c>
      <c r="X10" s="32"/>
      <c r="Y10" s="32"/>
      <c r="Z10" s="106"/>
      <c r="AA10" s="106"/>
      <c r="AB10" s="106"/>
      <c r="AC10" s="33"/>
      <c r="AD10" s="34">
        <v>12</v>
      </c>
      <c r="AE10" s="32"/>
      <c r="AF10" s="32"/>
      <c r="AG10" s="32"/>
      <c r="AH10" s="32"/>
      <c r="AI10" s="34">
        <v>12</v>
      </c>
      <c r="AJ10" s="50">
        <v>12</v>
      </c>
      <c r="AK10" s="32">
        <v>12</v>
      </c>
      <c r="AL10" s="32">
        <v>4</v>
      </c>
      <c r="AM10" s="32">
        <v>1</v>
      </c>
      <c r="AN10" s="33">
        <v>1</v>
      </c>
      <c r="AO10" s="36">
        <f>L10+AD10+AI10+AJ10</f>
        <v>52</v>
      </c>
      <c r="AP10" s="109">
        <f t="shared" si="0"/>
        <v>57.2</v>
      </c>
      <c r="AQ10" s="37">
        <v>10</v>
      </c>
      <c r="AR10" s="38">
        <f t="shared" si="1"/>
        <v>67.2</v>
      </c>
      <c r="AS10" s="121" t="s">
        <v>259</v>
      </c>
      <c r="AT10" s="39">
        <f t="shared" si="2"/>
        <v>112</v>
      </c>
      <c r="AU10" s="40">
        <v>15</v>
      </c>
      <c r="AV10" s="41">
        <f t="shared" si="3"/>
        <v>7.4666666666666668</v>
      </c>
    </row>
    <row r="11" spans="1:48" ht="12.75" customHeight="1">
      <c r="A11" s="30" t="s">
        <v>241</v>
      </c>
      <c r="B11" s="51">
        <v>6</v>
      </c>
      <c r="C11" s="44">
        <v>1</v>
      </c>
      <c r="D11" s="44"/>
      <c r="E11" s="42">
        <v>12</v>
      </c>
      <c r="F11" s="44">
        <v>9</v>
      </c>
      <c r="G11" s="44">
        <v>9</v>
      </c>
      <c r="H11" s="44"/>
      <c r="I11" s="44"/>
      <c r="J11" s="44"/>
      <c r="K11" s="44"/>
      <c r="L11" s="49"/>
      <c r="M11" s="46"/>
      <c r="N11" s="46"/>
      <c r="O11" s="46"/>
      <c r="P11" s="46"/>
      <c r="Q11" s="46"/>
      <c r="R11" s="46"/>
      <c r="S11" s="47"/>
      <c r="T11" s="48"/>
      <c r="U11" s="45">
        <v>12</v>
      </c>
      <c r="V11" s="118">
        <v>12</v>
      </c>
      <c r="W11" s="47">
        <v>9</v>
      </c>
      <c r="X11" s="47">
        <v>6</v>
      </c>
      <c r="Y11" s="47">
        <v>4</v>
      </c>
      <c r="Z11" s="107">
        <v>2</v>
      </c>
      <c r="AA11" s="107">
        <v>1</v>
      </c>
      <c r="AB11" s="107"/>
      <c r="AC11" s="48"/>
      <c r="AD11" s="49">
        <v>6</v>
      </c>
      <c r="AE11" s="47"/>
      <c r="AF11" s="47"/>
      <c r="AG11" s="47"/>
      <c r="AH11" s="47"/>
      <c r="AI11" s="45">
        <v>16</v>
      </c>
      <c r="AJ11" s="47">
        <v>9</v>
      </c>
      <c r="AK11" s="47">
        <v>4</v>
      </c>
      <c r="AL11" s="47"/>
      <c r="AM11" s="47"/>
      <c r="AN11" s="48"/>
      <c r="AO11" s="36">
        <f>E11+U11+V11+AI11</f>
        <v>52</v>
      </c>
      <c r="AP11" s="109">
        <f t="shared" si="0"/>
        <v>57.2</v>
      </c>
      <c r="AQ11" s="37">
        <v>10</v>
      </c>
      <c r="AR11" s="38">
        <f t="shared" si="1"/>
        <v>67.2</v>
      </c>
      <c r="AS11" s="121" t="s">
        <v>260</v>
      </c>
      <c r="AT11" s="39">
        <f t="shared" si="2"/>
        <v>118</v>
      </c>
      <c r="AU11" s="40">
        <v>16</v>
      </c>
      <c r="AV11" s="41">
        <f t="shared" si="3"/>
        <v>7.375</v>
      </c>
    </row>
    <row r="12" spans="1:48" ht="12.75" customHeight="1">
      <c r="A12" s="30" t="s">
        <v>17</v>
      </c>
      <c r="B12" s="34">
        <v>12</v>
      </c>
      <c r="C12" s="32"/>
      <c r="D12" s="32"/>
      <c r="E12" s="31">
        <v>9</v>
      </c>
      <c r="F12" s="32">
        <v>6</v>
      </c>
      <c r="G12" s="32">
        <v>6</v>
      </c>
      <c r="H12" s="32">
        <v>6</v>
      </c>
      <c r="I12" s="32">
        <v>1</v>
      </c>
      <c r="J12" s="32"/>
      <c r="K12" s="32"/>
      <c r="L12" s="34">
        <v>16</v>
      </c>
      <c r="M12" s="115">
        <v>12</v>
      </c>
      <c r="N12" s="35">
        <v>9</v>
      </c>
      <c r="O12" s="35">
        <v>9</v>
      </c>
      <c r="P12" s="35">
        <v>2</v>
      </c>
      <c r="Q12" s="35">
        <v>2</v>
      </c>
      <c r="R12" s="35"/>
      <c r="S12" s="32"/>
      <c r="T12" s="33"/>
      <c r="U12" s="45">
        <v>12</v>
      </c>
      <c r="V12" s="47">
        <v>6</v>
      </c>
      <c r="W12" s="47">
        <v>2</v>
      </c>
      <c r="X12" s="47"/>
      <c r="Y12" s="47"/>
      <c r="Z12" s="107"/>
      <c r="AA12" s="107"/>
      <c r="AB12" s="107"/>
      <c r="AC12" s="48"/>
      <c r="AD12" s="31">
        <v>9</v>
      </c>
      <c r="AE12" s="32">
        <v>1</v>
      </c>
      <c r="AF12" s="32"/>
      <c r="AG12" s="32"/>
      <c r="AH12" s="32"/>
      <c r="AI12" s="31">
        <v>6</v>
      </c>
      <c r="AJ12" s="32">
        <v>6</v>
      </c>
      <c r="AK12" s="32"/>
      <c r="AL12" s="32"/>
      <c r="AM12" s="32"/>
      <c r="AN12" s="33"/>
      <c r="AO12" s="36">
        <f>B12+L12+M12+U12</f>
        <v>52</v>
      </c>
      <c r="AP12" s="109">
        <f t="shared" si="0"/>
        <v>57.2</v>
      </c>
      <c r="AQ12" s="37">
        <v>10</v>
      </c>
      <c r="AR12" s="38">
        <f t="shared" si="1"/>
        <v>67.2</v>
      </c>
      <c r="AS12" s="121" t="s">
        <v>261</v>
      </c>
      <c r="AT12" s="39">
        <f t="shared" si="2"/>
        <v>132</v>
      </c>
      <c r="AU12" s="40">
        <v>19</v>
      </c>
      <c r="AV12" s="41">
        <f t="shared" si="3"/>
        <v>6.9473684210526319</v>
      </c>
    </row>
    <row r="13" spans="1:48" ht="12.75" customHeight="1">
      <c r="A13" s="30" t="s">
        <v>246</v>
      </c>
      <c r="B13" s="31"/>
      <c r="C13" s="32"/>
      <c r="D13" s="32"/>
      <c r="E13" s="34">
        <v>9</v>
      </c>
      <c r="F13" s="50">
        <v>9</v>
      </c>
      <c r="G13" s="32"/>
      <c r="H13" s="32"/>
      <c r="I13" s="32"/>
      <c r="J13" s="32"/>
      <c r="K13" s="32"/>
      <c r="L13" s="45">
        <v>12</v>
      </c>
      <c r="M13" s="46">
        <v>6</v>
      </c>
      <c r="N13" s="46"/>
      <c r="O13" s="46"/>
      <c r="P13" s="46"/>
      <c r="Q13" s="46"/>
      <c r="R13" s="46"/>
      <c r="S13" s="47"/>
      <c r="T13" s="48"/>
      <c r="U13" s="31">
        <v>6</v>
      </c>
      <c r="V13" s="32">
        <v>1</v>
      </c>
      <c r="W13" s="32"/>
      <c r="X13" s="32"/>
      <c r="Y13" s="32"/>
      <c r="Z13" s="106"/>
      <c r="AA13" s="106"/>
      <c r="AB13" s="106"/>
      <c r="AC13" s="33"/>
      <c r="AD13" s="34">
        <v>6</v>
      </c>
      <c r="AE13" s="32"/>
      <c r="AF13" s="32"/>
      <c r="AG13" s="32"/>
      <c r="AH13" s="32"/>
      <c r="AI13" s="31">
        <v>6</v>
      </c>
      <c r="AJ13" s="32"/>
      <c r="AK13" s="32"/>
      <c r="AL13" s="32"/>
      <c r="AM13" s="32"/>
      <c r="AN13" s="33"/>
      <c r="AO13" s="36">
        <f>E13+F13+L13+AD13</f>
        <v>36</v>
      </c>
      <c r="AP13" s="109">
        <f t="shared" si="0"/>
        <v>39.6</v>
      </c>
      <c r="AQ13" s="37">
        <v>10</v>
      </c>
      <c r="AR13" s="38">
        <f t="shared" si="1"/>
        <v>49.6</v>
      </c>
      <c r="AS13" s="121" t="s">
        <v>262</v>
      </c>
      <c r="AT13" s="39">
        <f t="shared" si="2"/>
        <v>55</v>
      </c>
      <c r="AU13" s="40">
        <v>8</v>
      </c>
      <c r="AV13" s="41">
        <f t="shared" si="3"/>
        <v>6.875</v>
      </c>
    </row>
    <row r="14" spans="1:48" ht="12.75" customHeight="1">
      <c r="A14" s="52" t="s">
        <v>62</v>
      </c>
      <c r="B14" s="51"/>
      <c r="C14" s="44"/>
      <c r="D14" s="44"/>
      <c r="E14" s="42">
        <v>9</v>
      </c>
      <c r="F14" s="43">
        <v>9</v>
      </c>
      <c r="G14" s="44">
        <v>6</v>
      </c>
      <c r="H14" s="44">
        <v>6</v>
      </c>
      <c r="I14" s="44">
        <v>6</v>
      </c>
      <c r="J14" s="44">
        <v>4</v>
      </c>
      <c r="K14" s="44">
        <v>4</v>
      </c>
      <c r="L14" s="45">
        <v>12</v>
      </c>
      <c r="M14" s="46">
        <v>4</v>
      </c>
      <c r="N14" s="46">
        <v>2</v>
      </c>
      <c r="O14" s="46"/>
      <c r="P14" s="46"/>
      <c r="Q14" s="46"/>
      <c r="R14" s="46"/>
      <c r="S14" s="47"/>
      <c r="T14" s="48"/>
      <c r="U14" s="49"/>
      <c r="V14" s="47"/>
      <c r="W14" s="47"/>
      <c r="X14" s="47"/>
      <c r="Y14" s="47"/>
      <c r="Z14" s="107"/>
      <c r="AA14" s="107"/>
      <c r="AB14" s="107"/>
      <c r="AC14" s="48"/>
      <c r="AD14" s="45">
        <v>6</v>
      </c>
      <c r="AE14" s="47">
        <v>2</v>
      </c>
      <c r="AF14" s="47"/>
      <c r="AG14" s="47"/>
      <c r="AH14" s="47"/>
      <c r="AI14" s="49"/>
      <c r="AJ14" s="47"/>
      <c r="AK14" s="47"/>
      <c r="AL14" s="47"/>
      <c r="AM14" s="47"/>
      <c r="AN14" s="48"/>
      <c r="AO14" s="36">
        <f>E14+F14+L14+AD14</f>
        <v>36</v>
      </c>
      <c r="AP14" s="109">
        <f t="shared" si="0"/>
        <v>39.6</v>
      </c>
      <c r="AQ14" s="37">
        <v>10</v>
      </c>
      <c r="AR14" s="38">
        <f t="shared" si="1"/>
        <v>49.6</v>
      </c>
      <c r="AS14" s="121" t="s">
        <v>263</v>
      </c>
      <c r="AT14" s="39">
        <f t="shared" si="2"/>
        <v>70</v>
      </c>
      <c r="AU14" s="40">
        <v>12</v>
      </c>
      <c r="AV14" s="41">
        <f t="shared" si="3"/>
        <v>5.833333333333333</v>
      </c>
    </row>
    <row r="15" spans="1:48" ht="12.75" customHeight="1">
      <c r="A15" s="52" t="s">
        <v>10</v>
      </c>
      <c r="B15" s="31">
        <v>0</v>
      </c>
      <c r="C15" s="32"/>
      <c r="D15" s="32"/>
      <c r="E15" s="31">
        <v>6</v>
      </c>
      <c r="F15" s="32">
        <v>1</v>
      </c>
      <c r="G15" s="32"/>
      <c r="H15" s="32"/>
      <c r="I15" s="32"/>
      <c r="J15" s="32"/>
      <c r="K15" s="32"/>
      <c r="L15" s="45">
        <v>9</v>
      </c>
      <c r="M15" s="46">
        <v>6</v>
      </c>
      <c r="N15" s="46">
        <v>1</v>
      </c>
      <c r="O15" s="46"/>
      <c r="P15" s="46"/>
      <c r="Q15" s="46"/>
      <c r="R15" s="46"/>
      <c r="S15" s="47"/>
      <c r="T15" s="48"/>
      <c r="U15" s="31">
        <v>1</v>
      </c>
      <c r="V15" s="32"/>
      <c r="W15" s="32"/>
      <c r="X15" s="32"/>
      <c r="Y15" s="32"/>
      <c r="Z15" s="106"/>
      <c r="AA15" s="106"/>
      <c r="AB15" s="106"/>
      <c r="AC15" s="33"/>
      <c r="AD15" s="34">
        <v>9</v>
      </c>
      <c r="AE15" s="50">
        <v>9</v>
      </c>
      <c r="AF15" s="32"/>
      <c r="AG15" s="32"/>
      <c r="AH15" s="32"/>
      <c r="AI15" s="34">
        <v>9</v>
      </c>
      <c r="AJ15" s="32">
        <v>6</v>
      </c>
      <c r="AK15" s="32"/>
      <c r="AL15" s="32"/>
      <c r="AM15" s="32"/>
      <c r="AN15" s="33"/>
      <c r="AO15" s="53">
        <f>L15+AD15+AE15+AI15</f>
        <v>36</v>
      </c>
      <c r="AP15" s="109">
        <f t="shared" si="0"/>
        <v>39.6</v>
      </c>
      <c r="AQ15" s="54">
        <v>10</v>
      </c>
      <c r="AR15" s="38">
        <f t="shared" si="1"/>
        <v>49.6</v>
      </c>
      <c r="AS15" s="122" t="s">
        <v>264</v>
      </c>
      <c r="AT15" s="39">
        <f t="shared" si="2"/>
        <v>57</v>
      </c>
      <c r="AU15" s="55">
        <v>11</v>
      </c>
      <c r="AV15" s="41">
        <f t="shared" si="3"/>
        <v>5.1818181818181817</v>
      </c>
    </row>
    <row r="16" spans="1:48" ht="12.75" customHeight="1">
      <c r="A16" s="30" t="s">
        <v>26</v>
      </c>
      <c r="B16" s="31"/>
      <c r="C16" s="32"/>
      <c r="D16" s="32"/>
      <c r="E16" s="34">
        <v>6</v>
      </c>
      <c r="F16" s="32">
        <v>4</v>
      </c>
      <c r="G16" s="32">
        <v>2</v>
      </c>
      <c r="H16" s="32">
        <v>2</v>
      </c>
      <c r="I16" s="32">
        <v>2</v>
      </c>
      <c r="J16" s="32"/>
      <c r="K16" s="32"/>
      <c r="L16" s="45">
        <v>9</v>
      </c>
      <c r="M16" s="46">
        <v>4</v>
      </c>
      <c r="N16" s="46"/>
      <c r="O16" s="46"/>
      <c r="P16" s="46"/>
      <c r="Q16" s="46"/>
      <c r="R16" s="46"/>
      <c r="S16" s="47"/>
      <c r="T16" s="48"/>
      <c r="U16" s="34">
        <v>6</v>
      </c>
      <c r="V16" s="32">
        <v>4</v>
      </c>
      <c r="W16" s="32">
        <v>4</v>
      </c>
      <c r="X16" s="32">
        <v>1</v>
      </c>
      <c r="Y16" s="32">
        <v>0</v>
      </c>
      <c r="Z16" s="106"/>
      <c r="AA16" s="106"/>
      <c r="AB16" s="106"/>
      <c r="AC16" s="33"/>
      <c r="AD16" s="34">
        <v>12</v>
      </c>
      <c r="AE16" s="32">
        <v>2</v>
      </c>
      <c r="AF16" s="32"/>
      <c r="AG16" s="32"/>
      <c r="AH16" s="32"/>
      <c r="AI16" s="31"/>
      <c r="AJ16" s="32"/>
      <c r="AK16" s="32"/>
      <c r="AL16" s="32"/>
      <c r="AM16" s="32"/>
      <c r="AN16" s="33"/>
      <c r="AO16" s="36">
        <f>E16+L16+U16+AD16</f>
        <v>33</v>
      </c>
      <c r="AP16" s="109">
        <f t="shared" si="0"/>
        <v>36.300000000000004</v>
      </c>
      <c r="AQ16" s="37">
        <v>10</v>
      </c>
      <c r="AR16" s="38">
        <f t="shared" si="1"/>
        <v>46.300000000000004</v>
      </c>
      <c r="AS16" s="121" t="s">
        <v>265</v>
      </c>
      <c r="AT16" s="39">
        <f t="shared" si="2"/>
        <v>58</v>
      </c>
      <c r="AU16" s="40">
        <v>14</v>
      </c>
      <c r="AV16" s="41">
        <f t="shared" si="3"/>
        <v>4.1428571428571432</v>
      </c>
    </row>
    <row r="17" spans="1:48" ht="12.75" customHeight="1" thickBot="1">
      <c r="A17" s="104" t="s">
        <v>70</v>
      </c>
      <c r="B17" s="111"/>
      <c r="C17" s="112"/>
      <c r="D17" s="112"/>
      <c r="E17" s="111"/>
      <c r="F17" s="112"/>
      <c r="G17" s="112"/>
      <c r="H17" s="112"/>
      <c r="I17" s="112"/>
      <c r="J17" s="112"/>
      <c r="K17" s="112"/>
      <c r="L17" s="113">
        <v>6</v>
      </c>
      <c r="M17" s="114"/>
      <c r="N17" s="114"/>
      <c r="O17" s="114"/>
      <c r="P17" s="114"/>
      <c r="Q17" s="114"/>
      <c r="R17" s="114"/>
      <c r="S17" s="112"/>
      <c r="T17" s="116"/>
      <c r="U17" s="113">
        <v>6</v>
      </c>
      <c r="V17" s="112"/>
      <c r="W17" s="112"/>
      <c r="X17" s="112"/>
      <c r="Y17" s="112"/>
      <c r="Z17" s="119"/>
      <c r="AA17" s="119"/>
      <c r="AB17" s="119"/>
      <c r="AC17" s="116"/>
      <c r="AD17" s="113">
        <v>1</v>
      </c>
      <c r="AE17" s="112"/>
      <c r="AF17" s="112"/>
      <c r="AG17" s="112"/>
      <c r="AH17" s="112"/>
      <c r="AI17" s="111"/>
      <c r="AJ17" s="112"/>
      <c r="AK17" s="112"/>
      <c r="AL17" s="112"/>
      <c r="AM17" s="112"/>
      <c r="AN17" s="116"/>
      <c r="AO17" s="56">
        <f>L17+U17+AD17</f>
        <v>13</v>
      </c>
      <c r="AP17" s="110">
        <f t="shared" si="0"/>
        <v>14.3</v>
      </c>
      <c r="AQ17" s="57">
        <v>10</v>
      </c>
      <c r="AR17" s="58">
        <f t="shared" si="1"/>
        <v>24.3</v>
      </c>
      <c r="AS17" s="123" t="s">
        <v>266</v>
      </c>
      <c r="AT17" s="59">
        <f t="shared" si="2"/>
        <v>13</v>
      </c>
      <c r="AU17" s="60">
        <v>3</v>
      </c>
      <c r="AV17" s="61">
        <f t="shared" si="3"/>
        <v>4.333333333333333</v>
      </c>
    </row>
  </sheetData>
  <mergeCells count="17">
    <mergeCell ref="AI4:AN4"/>
    <mergeCell ref="AT1:AT4"/>
    <mergeCell ref="AU1:AU4"/>
    <mergeCell ref="AV1:AV4"/>
    <mergeCell ref="A3:A4"/>
    <mergeCell ref="B3:AN3"/>
    <mergeCell ref="B4:D4"/>
    <mergeCell ref="E4:K4"/>
    <mergeCell ref="L4:T4"/>
    <mergeCell ref="U4:AC4"/>
    <mergeCell ref="AD4:AH4"/>
    <mergeCell ref="A1:AN2"/>
    <mergeCell ref="AO1:AO4"/>
    <mergeCell ref="AP1:AP4"/>
    <mergeCell ref="AQ1:AQ4"/>
    <mergeCell ref="AR1:AR4"/>
    <mergeCell ref="AS1:AS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2"/>
  <sheetViews>
    <sheetView workbookViewId="0">
      <selection activeCell="A2" sqref="A2:F2"/>
    </sheetView>
  </sheetViews>
  <sheetFormatPr defaultColWidth="14.42578125" defaultRowHeight="15" customHeight="1"/>
  <cols>
    <col min="1" max="1" width="7.140625" style="64" customWidth="1"/>
    <col min="2" max="2" width="23.85546875" style="64" customWidth="1"/>
    <col min="3" max="6" width="10.7109375" style="64" customWidth="1"/>
    <col min="7" max="26" width="11.7109375" style="64" customWidth="1"/>
    <col min="27" max="16384" width="14.42578125" style="64"/>
  </cols>
  <sheetData>
    <row r="1" spans="1:26" ht="12.75" customHeight="1" thickBo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45" customHeight="1" thickBot="1">
      <c r="A2" s="204" t="s">
        <v>250</v>
      </c>
      <c r="B2" s="205"/>
      <c r="C2" s="205"/>
      <c r="D2" s="205"/>
      <c r="E2" s="205"/>
      <c r="F2" s="206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29.25" customHeight="1" thickBot="1">
      <c r="A3" s="65" t="s">
        <v>4</v>
      </c>
      <c r="B3" s="66" t="s">
        <v>233</v>
      </c>
      <c r="C3" s="66" t="s">
        <v>251</v>
      </c>
      <c r="D3" s="66" t="s">
        <v>252</v>
      </c>
      <c r="E3" s="67" t="s">
        <v>253</v>
      </c>
      <c r="F3" s="68" t="s">
        <v>227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12.75" customHeight="1">
      <c r="A4" s="69" t="s">
        <v>254</v>
      </c>
      <c r="B4" s="70" t="s">
        <v>76</v>
      </c>
      <c r="C4" s="71">
        <v>60</v>
      </c>
      <c r="D4" s="71">
        <v>80.400000000000006</v>
      </c>
      <c r="E4" s="72"/>
      <c r="F4" s="73">
        <f t="shared" ref="F4:F16" si="0">SUM(C4:E4)</f>
        <v>140.4</v>
      </c>
      <c r="G4" s="74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2.75" customHeight="1">
      <c r="A5" s="75" t="s">
        <v>255</v>
      </c>
      <c r="B5" s="76" t="s">
        <v>15</v>
      </c>
      <c r="C5" s="77">
        <v>62</v>
      </c>
      <c r="D5" s="77">
        <v>71.599999999999994</v>
      </c>
      <c r="E5" s="78"/>
      <c r="F5" s="79">
        <f t="shared" si="0"/>
        <v>133.6</v>
      </c>
      <c r="G5" s="74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2.75" customHeight="1">
      <c r="A6" s="75" t="s">
        <v>256</v>
      </c>
      <c r="B6" s="76" t="s">
        <v>43</v>
      </c>
      <c r="C6" s="77">
        <v>54</v>
      </c>
      <c r="D6" s="77">
        <v>76</v>
      </c>
      <c r="E6" s="78"/>
      <c r="F6" s="79">
        <f t="shared" si="0"/>
        <v>130</v>
      </c>
      <c r="G6" s="74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2.75" customHeight="1">
      <c r="A7" s="75" t="s">
        <v>257</v>
      </c>
      <c r="B7" s="76" t="s">
        <v>19</v>
      </c>
      <c r="C7" s="77">
        <v>56</v>
      </c>
      <c r="D7" s="77">
        <v>71.599999999999994</v>
      </c>
      <c r="E7" s="78"/>
      <c r="F7" s="79">
        <f t="shared" si="0"/>
        <v>127.6</v>
      </c>
      <c r="G7" s="74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2.75" customHeight="1">
      <c r="A8" s="75" t="s">
        <v>258</v>
      </c>
      <c r="B8" s="76" t="s">
        <v>7</v>
      </c>
      <c r="C8" s="77">
        <v>59</v>
      </c>
      <c r="D8" s="77">
        <v>67.2</v>
      </c>
      <c r="E8" s="78"/>
      <c r="F8" s="79">
        <f t="shared" si="0"/>
        <v>126.2</v>
      </c>
      <c r="G8" s="74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2.75" customHeight="1">
      <c r="A9" s="75" t="s">
        <v>259</v>
      </c>
      <c r="B9" s="76" t="s">
        <v>17</v>
      </c>
      <c r="C9" s="77">
        <v>53</v>
      </c>
      <c r="D9" s="77">
        <v>67.2</v>
      </c>
      <c r="E9" s="78"/>
      <c r="F9" s="79">
        <f t="shared" si="0"/>
        <v>120.2</v>
      </c>
      <c r="G9" s="74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2.75" customHeight="1" thickBot="1">
      <c r="A10" s="124" t="s">
        <v>260</v>
      </c>
      <c r="B10" s="125" t="s">
        <v>12</v>
      </c>
      <c r="C10" s="126">
        <v>26</v>
      </c>
      <c r="D10" s="126">
        <v>71.599999999999994</v>
      </c>
      <c r="E10" s="127"/>
      <c r="F10" s="128">
        <f t="shared" si="0"/>
        <v>97.6</v>
      </c>
      <c r="G10" s="74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2.75" customHeight="1">
      <c r="A11" s="80" t="s">
        <v>261</v>
      </c>
      <c r="B11" s="81" t="s">
        <v>55</v>
      </c>
      <c r="C11" s="82">
        <v>26.6</v>
      </c>
      <c r="D11" s="82">
        <v>67.2</v>
      </c>
      <c r="E11" s="83"/>
      <c r="F11" s="84">
        <f t="shared" si="0"/>
        <v>93.800000000000011</v>
      </c>
      <c r="G11" s="74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2.75" customHeight="1">
      <c r="A12" s="85" t="s">
        <v>262</v>
      </c>
      <c r="B12" s="86" t="s">
        <v>62</v>
      </c>
      <c r="C12" s="87">
        <v>33</v>
      </c>
      <c r="D12" s="87">
        <v>49.6</v>
      </c>
      <c r="E12" s="88"/>
      <c r="F12" s="129">
        <f t="shared" si="0"/>
        <v>82.6</v>
      </c>
      <c r="G12" s="74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2.75" customHeight="1">
      <c r="A13" s="85" t="s">
        <v>263</v>
      </c>
      <c r="B13" s="86" t="s">
        <v>26</v>
      </c>
      <c r="C13" s="87">
        <v>26.4</v>
      </c>
      <c r="D13" s="87">
        <v>46.3</v>
      </c>
      <c r="E13" s="88"/>
      <c r="F13" s="89">
        <f t="shared" si="0"/>
        <v>72.699999999999989</v>
      </c>
      <c r="G13" s="74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2.75" customHeight="1">
      <c r="A14" s="85" t="s">
        <v>264</v>
      </c>
      <c r="B14" s="86" t="s">
        <v>10</v>
      </c>
      <c r="C14" s="87">
        <v>14.2</v>
      </c>
      <c r="D14" s="87">
        <v>49.6</v>
      </c>
      <c r="E14" s="88"/>
      <c r="F14" s="89">
        <f t="shared" si="0"/>
        <v>63.8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12.75" customHeight="1">
      <c r="A15" s="85" t="s">
        <v>265</v>
      </c>
      <c r="B15" s="86" t="s">
        <v>119</v>
      </c>
      <c r="C15" s="87">
        <v>14</v>
      </c>
      <c r="D15" s="87">
        <v>49.6</v>
      </c>
      <c r="E15" s="88"/>
      <c r="F15" s="89">
        <f t="shared" si="0"/>
        <v>63.6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2.75" customHeight="1">
      <c r="A16" s="85" t="s">
        <v>266</v>
      </c>
      <c r="B16" s="90" t="s">
        <v>70</v>
      </c>
      <c r="C16" s="87">
        <v>24</v>
      </c>
      <c r="D16" s="87">
        <v>24.3</v>
      </c>
      <c r="E16" s="88"/>
      <c r="F16" s="89">
        <f t="shared" si="0"/>
        <v>48.3</v>
      </c>
      <c r="G16" s="74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2.75" customHeight="1">
      <c r="A17" s="91"/>
      <c r="B17" s="92" t="s">
        <v>267</v>
      </c>
      <c r="C17" s="93"/>
      <c r="D17" s="93"/>
      <c r="E17" s="94"/>
      <c r="F17" s="95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2.75" customHeight="1">
      <c r="A18" s="91"/>
      <c r="B18" s="92" t="s">
        <v>268</v>
      </c>
      <c r="C18" s="93"/>
      <c r="D18" s="93"/>
      <c r="E18" s="94"/>
      <c r="F18" s="95"/>
      <c r="G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2.75" customHeight="1">
      <c r="A19" s="91"/>
      <c r="B19" s="92" t="s">
        <v>244</v>
      </c>
      <c r="C19" s="93"/>
      <c r="D19" s="93"/>
      <c r="E19" s="94"/>
      <c r="F19" s="95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2.75" customHeight="1">
      <c r="A20" s="91"/>
      <c r="B20" s="92" t="s">
        <v>245</v>
      </c>
      <c r="C20" s="93"/>
      <c r="D20" s="93"/>
      <c r="E20" s="94"/>
      <c r="F20" s="9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2.75" customHeight="1">
      <c r="A21" s="91"/>
      <c r="B21" s="92" t="s">
        <v>242</v>
      </c>
      <c r="C21" s="93"/>
      <c r="D21" s="93"/>
      <c r="E21" s="94"/>
      <c r="F21" s="9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2.75" customHeight="1">
      <c r="A22" s="91"/>
      <c r="B22" s="92" t="s">
        <v>243</v>
      </c>
      <c r="C22" s="93"/>
      <c r="D22" s="93"/>
      <c r="E22" s="94"/>
      <c r="F22" s="9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2.75" customHeight="1">
      <c r="A23" s="91"/>
      <c r="B23" s="92" t="s">
        <v>269</v>
      </c>
      <c r="C23" s="93"/>
      <c r="D23" s="93"/>
      <c r="E23" s="94"/>
      <c r="F23" s="9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2.75" customHeight="1">
      <c r="A24" s="91"/>
      <c r="B24" s="92" t="s">
        <v>270</v>
      </c>
      <c r="C24" s="93"/>
      <c r="D24" s="93"/>
      <c r="E24" s="94"/>
      <c r="F24" s="9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2.75" customHeight="1">
      <c r="A25" s="91"/>
      <c r="B25" s="92" t="s">
        <v>271</v>
      </c>
      <c r="C25" s="93"/>
      <c r="D25" s="93"/>
      <c r="E25" s="94"/>
      <c r="F25" s="9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2.75" customHeight="1">
      <c r="A26" s="91"/>
      <c r="B26" s="92" t="s">
        <v>247</v>
      </c>
      <c r="C26" s="93"/>
      <c r="D26" s="93"/>
      <c r="E26" s="94"/>
      <c r="F26" s="9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2.75" customHeight="1" thickBot="1">
      <c r="A27" s="96"/>
      <c r="B27" s="97"/>
      <c r="C27" s="98"/>
      <c r="D27" s="98"/>
      <c r="E27" s="99"/>
      <c r="F27" s="100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2.75" customHeight="1">
      <c r="A28" s="10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2.75" customHeight="1">
      <c r="A29" s="101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2.75" customHeight="1">
      <c r="A30" s="101"/>
      <c r="B30" s="63"/>
      <c r="C30" s="63"/>
      <c r="D30" s="63"/>
      <c r="E30" s="63"/>
      <c r="F30" s="10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2.75" customHeight="1">
      <c r="A31" s="101"/>
      <c r="B31" s="63"/>
      <c r="C31" s="63"/>
      <c r="D31" s="63"/>
      <c r="E31" s="63"/>
      <c r="F31" s="102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2.75" customHeight="1">
      <c r="A32" s="63"/>
      <c r="B32" s="63"/>
      <c r="C32" s="63"/>
      <c r="D32" s="63"/>
      <c r="E32" s="63"/>
      <c r="F32" s="10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2.75" customHeight="1">
      <c r="A33" s="63"/>
      <c r="B33" s="63"/>
      <c r="C33" s="63"/>
      <c r="D33" s="63"/>
      <c r="E33" s="63"/>
      <c r="F33" s="102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3.5" customHeigh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2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2.75" customHeight="1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2.75" customHeight="1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2.75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12.75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2.75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2.7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2.75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2.75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12.75" customHeight="1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2.75" customHeight="1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2.75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2.75" customHeight="1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2.75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2.75" customHeight="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2.75" customHeight="1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2.75" customHeight="1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2.75" customHeight="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2.7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2.75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2.75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2.75" customHeigh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2.75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2.75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2.75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2.75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2.75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2.75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2.75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2.7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2.75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2.7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2.75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2.75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2.7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2.75" customHeigh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2.75" customHeigh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2.75" customHeigh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2.75" customHeigh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2.75" customHeigh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2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2.75" customHeight="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2.75" customHeight="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2.75" customHeight="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2.75" customHeigh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2.75" customHeigh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2.75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2.7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2.75" customHeight="1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2.75" customHeight="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2.75" customHeight="1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2.75" customHeigh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2.75" customHeight="1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2.75" customHeigh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2.75" customHeight="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2.75" customHeight="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2.75" customHeight="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2.75" customHeight="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2.75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2.75" customHeigh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2.75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2.75" customHeigh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2.75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2.75" customHeigh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2.75" customHeigh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2.75" customHeigh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2.75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2.75" customHeigh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2.75" customHeigh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2.75" customHeigh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2.75" customHeigh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2.75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2.75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2.75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2.75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2.75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2.75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2.75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2.75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2.75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2.75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2.75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2.75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2.75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2.75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2.75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2.75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2.75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2.75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2.7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2.7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2.75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2.75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2.7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2.7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2.7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2.7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2.7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2.7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2.7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2.7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2.7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2.7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2.7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2.7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2.7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2.7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2.7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2.7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2.7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2.7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2.7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2.7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2.7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2.7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2.7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2.7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2.7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2.7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2.7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2.7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2.7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2.7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2.7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2.7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2.7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2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2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2.7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2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2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2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2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2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2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2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2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2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2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2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2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2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2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2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2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2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2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2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2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2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2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2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2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2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2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2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2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2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2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2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2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2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2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2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2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2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2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2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2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2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2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2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2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2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2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2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2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2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2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2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2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2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2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2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2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2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2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2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2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2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2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2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2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2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2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2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2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2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2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2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2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2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2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2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2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2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2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2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2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2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2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2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2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2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2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2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2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2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2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2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2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2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2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2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2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2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2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2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2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2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2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2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2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2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2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2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2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2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2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2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2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2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2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2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2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2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2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2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2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2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2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2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2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2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2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2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2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2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2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2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2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2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2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2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2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2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2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2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2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2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2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2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2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2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2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2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2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2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2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2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2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2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2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2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2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2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2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2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2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2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2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2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2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2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2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2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2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2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2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2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2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2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2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2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2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2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2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2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2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2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2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2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2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2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2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2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2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2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2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2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2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2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2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2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2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2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2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2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2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2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2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2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2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2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2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2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2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2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2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2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2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2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2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2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2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2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2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2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2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2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2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2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2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2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2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2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2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2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2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2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2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2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2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2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2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2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2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2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2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2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2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2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2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2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2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2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2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2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2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2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2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2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2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2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2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2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2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2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2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2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2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2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2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2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2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2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2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2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2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2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2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2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2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2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2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2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2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2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2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2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2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2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2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2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2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2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2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2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2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2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2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2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2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2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2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2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2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2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2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2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2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2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2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2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2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2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2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2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2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2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2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2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2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2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2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2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2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2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2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2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2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2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2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2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2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2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2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2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2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2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2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2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2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2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2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2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2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2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2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2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2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2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2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2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2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2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2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2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2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2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2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2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2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2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2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2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2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2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2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2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2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2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2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2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2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2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2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2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2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2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2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2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2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2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2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2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2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2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2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2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2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2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2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2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2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2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2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2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2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2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2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2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2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2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2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2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2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2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2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2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2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2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2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2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2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2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2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2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2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2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2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2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2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2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2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2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2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2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2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2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2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2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2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2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2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2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2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2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2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2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2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2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2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2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2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2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2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2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2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2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2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2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2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2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2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2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2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2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2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2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2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2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2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2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2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2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2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2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2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2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2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2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2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2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2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2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2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2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2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2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2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2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2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2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2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2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2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2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2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2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2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2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2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2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2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2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2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2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2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2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2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2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2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2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2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2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2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2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2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2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2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2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2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2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2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2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2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2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2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2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2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2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2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2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2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2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2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2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2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2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2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2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2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2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2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2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2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2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2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2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2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2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2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2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2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2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2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2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2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2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2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2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2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2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2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2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2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2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2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2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2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2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2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2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2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2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2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2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2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2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2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2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2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2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2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2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2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2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2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2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2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2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2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2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2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2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2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2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2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2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2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2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2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2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2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2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2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2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2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2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2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2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2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2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2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2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2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2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2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2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2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2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2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2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2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2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2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2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2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2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2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2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2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2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2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2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2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2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2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2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2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2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2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2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2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2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2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2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2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2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2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2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2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2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2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2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2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2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2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2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2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2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2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2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2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2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2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2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2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2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2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2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2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2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2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2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2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2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2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2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2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2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2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2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2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2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2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2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2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2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2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2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2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2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2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2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2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2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2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2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2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2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2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2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2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2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2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2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2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2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2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2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2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2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2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2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2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2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2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2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2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2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2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2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2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2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2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2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2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2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2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2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2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2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2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2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2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2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2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2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2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2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2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2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2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2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2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2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2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2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2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2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2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2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2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2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2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2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2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2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2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2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2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2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2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2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2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2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2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2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2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2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2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2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2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2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2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2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2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2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2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2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2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2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2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2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2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2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2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2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2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2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2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2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2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2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2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2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2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2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2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2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2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2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2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2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2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2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2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2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2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2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2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2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2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2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2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2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2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2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2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2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2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2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2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2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2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2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2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2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2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2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2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2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2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2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2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2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2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2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2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2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2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2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2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2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2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2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2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2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2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2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2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2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12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12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  <row r="1001" spans="1:26" ht="12.75" customHeight="1">
      <c r="A1001" s="63"/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</row>
    <row r="1002" spans="1:26" ht="12.75" customHeight="1">
      <c r="A1002" s="63"/>
      <c r="B1002" s="63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</row>
  </sheetData>
  <mergeCells count="1">
    <mergeCell ref="A2:F2"/>
  </mergeCells>
  <pageMargins left="0.78740157499999996" right="0.78740157499999996" top="0.984251969" bottom="0.984251969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I. výsledky</vt:lpstr>
      <vt:lpstr>II. výsledky</vt:lpstr>
      <vt:lpstr>III. výsledky</vt:lpstr>
      <vt:lpstr>IV. výsledky</vt:lpstr>
      <vt:lpstr>V. výsledky</vt:lpstr>
      <vt:lpstr>VI. výsledky</vt:lpstr>
      <vt:lpstr>DESKOVKY</vt:lpstr>
      <vt:lpstr>ZL 2022-2023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JmKOP_1</dc:creator>
  <cp:lastModifiedBy>Monika Strouhalova</cp:lastModifiedBy>
  <cp:lastPrinted>2023-03-07T18:05:06Z</cp:lastPrinted>
  <dcterms:created xsi:type="dcterms:W3CDTF">2023-02-21T21:08:34Z</dcterms:created>
  <dcterms:modified xsi:type="dcterms:W3CDTF">2023-03-07T18:23:11Z</dcterms:modified>
</cp:coreProperties>
</file>